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onomist2\d\EKONOMIST\Roaming\Розрахунок внесків  ВКО гарячої води\Розрахунок внесків на встановлення ВКО  ГВП (Миру 144)\"/>
    </mc:Choice>
  </mc:AlternateContent>
  <xr:revisionPtr revIDLastSave="0" documentId="13_ncr:1_{110BB94E-32D3-4BF9-BDD4-EBBBB1CD41B9}" xr6:coauthVersionLast="45" xr6:coauthVersionMax="45" xr10:uidLastSave="{00000000-0000-0000-0000-000000000000}"/>
  <bookViews>
    <workbookView xWindow="-120" yWindow="-120" windowWidth="24240" windowHeight="13140" firstSheet="2" activeTab="8" xr2:uid="{00000000-000D-0000-FFFF-FFFF00000000}"/>
  </bookViews>
  <sheets>
    <sheet name="Миру. 1-144" sheetId="4" r:id="rId1"/>
    <sheet name="Миру, 1-149" sheetId="5" r:id="rId2"/>
    <sheet name="Миру, 1-150" sheetId="6" r:id="rId3"/>
    <sheet name="Миру,1-152;1-153" sheetId="7" r:id="rId4"/>
    <sheet name="Миру, 1-154" sheetId="8" r:id="rId5"/>
    <sheet name="Миру, 1-155" sheetId="9" r:id="rId6"/>
    <sheet name="Миру, 1-156" sheetId="10" r:id="rId7"/>
    <sheet name="Миру, 1-157" sheetId="11" r:id="rId8"/>
    <sheet name="Миру, 1-158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2" l="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6" i="12"/>
  <c r="E31" i="12"/>
  <c r="E30" i="12"/>
  <c r="E29" i="12"/>
  <c r="E28" i="12"/>
  <c r="D22" i="12"/>
  <c r="D19" i="12"/>
  <c r="D15" i="12"/>
  <c r="D10" i="12"/>
  <c r="D7" i="12"/>
  <c r="D6" i="12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6" i="11"/>
  <c r="E31" i="11"/>
  <c r="D22" i="11"/>
  <c r="D19" i="11"/>
  <c r="D15" i="11"/>
  <c r="D10" i="11"/>
  <c r="D7" i="11"/>
  <c r="D6" i="1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6" i="10"/>
  <c r="E31" i="10"/>
  <c r="E30" i="10"/>
  <c r="E29" i="10"/>
  <c r="E28" i="10"/>
  <c r="E27" i="10"/>
  <c r="E26" i="10"/>
  <c r="D22" i="10"/>
  <c r="D19" i="10"/>
  <c r="D15" i="10"/>
  <c r="D10" i="10"/>
  <c r="D7" i="10"/>
  <c r="D6" i="10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6" i="9"/>
  <c r="E31" i="9"/>
  <c r="E30" i="9"/>
  <c r="D22" i="9"/>
  <c r="D19" i="9"/>
  <c r="D15" i="9"/>
  <c r="D10" i="9"/>
  <c r="D7" i="9"/>
  <c r="D6" i="9"/>
  <c r="D32" i="9" s="1"/>
  <c r="E33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6" i="8"/>
  <c r="D32" i="12" l="1"/>
  <c r="D32" i="11"/>
  <c r="D32" i="10"/>
  <c r="D33" i="9"/>
  <c r="E32" i="9"/>
  <c r="E24" i="7"/>
  <c r="E7" i="7"/>
  <c r="E6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5" i="7"/>
  <c r="E31" i="8"/>
  <c r="E30" i="8"/>
  <c r="E29" i="8"/>
  <c r="E28" i="8"/>
  <c r="E27" i="8"/>
  <c r="D22" i="8"/>
  <c r="D19" i="8"/>
  <c r="D15" i="8"/>
  <c r="D10" i="8"/>
  <c r="D7" i="8"/>
  <c r="D6" i="8"/>
  <c r="E32" i="12" l="1"/>
  <c r="D33" i="12"/>
  <c r="E32" i="11"/>
  <c r="D33" i="11"/>
  <c r="E32" i="10"/>
  <c r="D33" i="10"/>
  <c r="D35" i="9"/>
  <c r="E33" i="9"/>
  <c r="D32" i="8"/>
  <c r="E31" i="7"/>
  <c r="E30" i="7"/>
  <c r="E29" i="7"/>
  <c r="E28" i="7"/>
  <c r="E27" i="7"/>
  <c r="E26" i="7"/>
  <c r="D22" i="7"/>
  <c r="D19" i="7"/>
  <c r="D15" i="7"/>
  <c r="D10" i="7"/>
  <c r="D7" i="7"/>
  <c r="D6" i="7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6" i="6"/>
  <c r="E31" i="6"/>
  <c r="E30" i="6"/>
  <c r="E29" i="6"/>
  <c r="D22" i="6"/>
  <c r="D19" i="6"/>
  <c r="D15" i="6"/>
  <c r="D10" i="6"/>
  <c r="D7" i="6"/>
  <c r="D6" i="6"/>
  <c r="D32" i="6" s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6" i="5"/>
  <c r="E31" i="5"/>
  <c r="E30" i="5"/>
  <c r="E29" i="5"/>
  <c r="D22" i="5"/>
  <c r="D19" i="5"/>
  <c r="D15" i="5"/>
  <c r="D10" i="5"/>
  <c r="D7" i="5"/>
  <c r="D6" i="5"/>
  <c r="D32" i="5" s="1"/>
  <c r="F38" i="4"/>
  <c r="F32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E33" i="12" l="1"/>
  <c r="D35" i="12"/>
  <c r="E33" i="11"/>
  <c r="D35" i="11"/>
  <c r="E33" i="10"/>
  <c r="D35" i="10"/>
  <c r="D37" i="9"/>
  <c r="D38" i="9" s="1"/>
  <c r="D36" i="9"/>
  <c r="E35" i="9"/>
  <c r="E32" i="8"/>
  <c r="D33" i="8"/>
  <c r="D32" i="7"/>
  <c r="D33" i="6"/>
  <c r="E32" i="6"/>
  <c r="D33" i="5"/>
  <c r="E32" i="5"/>
  <c r="E35" i="12" l="1"/>
  <c r="D37" i="12"/>
  <c r="D38" i="12" s="1"/>
  <c r="D36" i="12"/>
  <c r="E35" i="11"/>
  <c r="D37" i="11"/>
  <c r="D38" i="11" s="1"/>
  <c r="D36" i="11"/>
  <c r="E35" i="10"/>
  <c r="D37" i="10"/>
  <c r="D38" i="10" s="1"/>
  <c r="D36" i="10"/>
  <c r="E37" i="9"/>
  <c r="E38" i="9" s="1"/>
  <c r="E36" i="9"/>
  <c r="D35" i="8"/>
  <c r="E32" i="7"/>
  <c r="D33" i="7"/>
  <c r="D35" i="6"/>
  <c r="E33" i="6"/>
  <c r="D35" i="5"/>
  <c r="E33" i="5"/>
  <c r="E37" i="12" l="1"/>
  <c r="E38" i="12" s="1"/>
  <c r="E36" i="12"/>
  <c r="E36" i="11"/>
  <c r="E37" i="11" s="1"/>
  <c r="E38" i="11" s="1"/>
  <c r="E36" i="10"/>
  <c r="E37" i="10" s="1"/>
  <c r="E38" i="10" s="1"/>
  <c r="E35" i="8"/>
  <c r="D37" i="8"/>
  <c r="D38" i="8" s="1"/>
  <c r="D36" i="8"/>
  <c r="E33" i="7"/>
  <c r="D35" i="7"/>
  <c r="D37" i="6"/>
  <c r="D38" i="6" s="1"/>
  <c r="D36" i="6"/>
  <c r="E35" i="6"/>
  <c r="D37" i="5"/>
  <c r="D38" i="5" s="1"/>
  <c r="D36" i="5"/>
  <c r="E35" i="5"/>
  <c r="E36" i="8" l="1"/>
  <c r="E37" i="8" s="1"/>
  <c r="E38" i="8" s="1"/>
  <c r="E35" i="7"/>
  <c r="D36" i="7"/>
  <c r="D37" i="7" s="1"/>
  <c r="D38" i="7" s="1"/>
  <c r="E36" i="6"/>
  <c r="E37" i="6" s="1"/>
  <c r="E38" i="6" s="1"/>
  <c r="E37" i="5"/>
  <c r="E38" i="5" s="1"/>
  <c r="E36" i="5"/>
  <c r="E36" i="7" l="1"/>
  <c r="E37" i="7" s="1"/>
  <c r="E38" i="7" s="1"/>
  <c r="D22" i="4" l="1"/>
  <c r="D19" i="4"/>
  <c r="D7" i="4" l="1"/>
  <c r="D15" i="4" l="1"/>
  <c r="D10" i="4"/>
  <c r="D6" i="4" l="1"/>
  <c r="D32" i="4" l="1"/>
  <c r="E26" i="4"/>
  <c r="E27" i="4"/>
  <c r="E28" i="4"/>
  <c r="E29" i="4"/>
  <c r="E30" i="4"/>
  <c r="E31" i="4"/>
  <c r="E32" i="4" l="1"/>
  <c r="D33" i="4"/>
  <c r="E33" i="4" s="1"/>
  <c r="D35" i="4" l="1"/>
  <c r="E35" i="4" s="1"/>
  <c r="E36" i="4" s="1"/>
  <c r="D36" i="4" l="1"/>
  <c r="D37" i="4" s="1"/>
  <c r="D38" i="4" s="1"/>
  <c r="E37" i="4"/>
  <c r="E38" i="4" s="1"/>
</calcChain>
</file>

<file path=xl/sharedStrings.xml><?xml version="1.0" encoding="utf-8"?>
<sst xmlns="http://schemas.openxmlformats.org/spreadsheetml/2006/main" count="667" uniqueCount="76">
  <si>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</si>
  <si>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</si>
  <si>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</si>
  <si>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</si>
  <si>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</si>
  <si>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</si>
  <si>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</si>
  <si>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</si>
  <si>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</si>
  <si>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</si>
  <si>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</si>
  <si>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</si>
  <si>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</si>
  <si>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</si>
  <si>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</si>
  <si>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</si>
  <si>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</si>
  <si>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</si>
  <si>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</si>
  <si>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</si>
  <si>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</si>
  <si>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</si>
  <si>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</si>
  <si>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</si>
  <si>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</si>
  <si>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</si>
  <si>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</si>
  <si>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</si>
  <si>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</si>
  <si>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</si>
  <si>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</si>
  <si>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</si>
  <si>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</si>
  <si>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</si>
  <si>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</si>
  <si>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</si>
  <si>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</si>
  <si>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</si>
  <si>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</si>
  <si>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</si>
  <si>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</si>
  <si>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</si>
  <si>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</si>
  <si>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</si>
  <si>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</si>
  <si>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</si>
  <si>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</si>
  <si>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</si>
  <si>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</si>
  <si>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</si>
  <si>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</si>
  <si>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</si>
  <si>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</si>
  <si>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</si>
  <si>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</si>
  <si>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</si>
  <si>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</si>
  <si>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</si>
  <si>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</si>
  <si>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</si>
  <si>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</si>
  <si>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</si>
  <si>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</si>
  <si>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</si>
  <si>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</si>
  <si>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 xml:space="preserve"> </t>
  </si>
  <si>
    <t xml:space="preserve">Додаток </t>
  </si>
  <si>
    <t>Розрахунок внесків за встановлення вузла комерційного обліку гарячого водопостачання за адресою: Миру, 1/150 кв. 1-45 д.50/50</t>
  </si>
  <si>
    <t>Розрахунок внесків за встановлення вузла комерційного обліку гарячого водопостачання за адресою: Миру, 1/149 кв. 1-40   д.50/50</t>
  </si>
  <si>
    <t>Розрахунок внесків за встановлення вузла комерційного обліку гарячого водопостачання за адресою: Миру, 1/144 кв. 1-60   д.50/50</t>
  </si>
  <si>
    <t>Розрахунок внесків за встановлення вузла комерційного обліку гарячого водопостачання за адресою: Миру, 1/152; 1/153 кв. 1-86 д.50/50</t>
  </si>
  <si>
    <t>Розрахунок внесків за встановлення вузла комерційного обліку гарячого водопостачання за адресою: Миру, 1/154 кв. 1-60 д.50/50</t>
  </si>
  <si>
    <t>Розрахунок внесків за встановлення вузла комерційного обліку гарячого водопостачання за адресою: Миру, 1/155 кв. 1-51 д.50/50</t>
  </si>
  <si>
    <t>Розрахунок внесків за встановлення вузла комерційного обліку гарячого водопостачання за адресою: Миру, 1/156 кв. 1-70 д.50/50</t>
  </si>
  <si>
    <t>Розрахунок внесків за встановлення вузла комерційного обліку гарячого водопостачання за адресою: Миру, 1/157 кв. 1-60 д.50/50</t>
  </si>
  <si>
    <t>Розрахунок внесків за встановлення вузла комерційного обліку гарячого водопостачання за адресою: Миру, 1/158 кв. 1-70 д.50/50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</si>
</sst>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₴_-;\-* #,##0_₴_-;_-* &quot;-&quot;_₴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5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165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/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workbookViewId="0">
      <selection activeCell="A3" sqref="A3:A4"/>
    </sheetView>
  </sheetViews>
  <sheetFormatPr defaultRowHeight="15" x14ac:dyDescent="0.25"/>
  <cols>
    <col min="1" max="1" width="10.140625" bestFit="1" customWidth="1"/>
    <col min="2" max="2" width="49.85546875" customWidth="1"/>
    <col min="4" max="4" width="16.5703125" customWidth="1"/>
    <col min="5" max="5" width="22.7109375" customWidth="1"/>
    <col min="6" max="6" width="15.85546875" customWidth="1"/>
    <col min="7" max="7" width="17" customWidth="1"/>
  </cols>
  <sheetData>
    <row r="1" spans="1:5" x14ac:dyDescent="0.25">
      <c r="E1" s="39" t="s">
        <v>66</v>
      </c>
    </row>
    <row r="2" spans="1:5" ht="57" customHeight="1" x14ac:dyDescent="0.25">
      <c r="A2" s="42" t="s">
        <v>69</v>
      </c>
      <c r="B2" s="42"/>
      <c r="C2" s="42"/>
      <c r="D2" s="42"/>
      <c r="E2" s="42"/>
    </row>
    <row r="3" spans="1:5" ht="15.75" x14ac:dyDescent="0.25">
      <c r="A3" s="43" t="s">
        <v>65</v>
      </c>
      <c r="B3" s="43" t="s">
        <v>46</v>
      </c>
      <c r="C3" s="44" t="s">
        <v>19</v>
      </c>
      <c r="D3" s="45" t="s">
        <v>0</v>
      </c>
      <c r="E3" s="46"/>
    </row>
    <row r="4" spans="1:5" ht="31.5" x14ac:dyDescent="0.25">
      <c r="A4" s="43"/>
      <c r="B4" s="43"/>
      <c r="C4" s="44"/>
      <c r="D4" s="4" t="s">
        <v>1</v>
      </c>
      <c r="E4" s="26" t="s">
        <v>2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8" customHeight="1" x14ac:dyDescent="0.25">
      <c r="A6" s="2">
        <v>1</v>
      </c>
      <c r="B6" s="10" t="s">
        <v>3</v>
      </c>
      <c r="C6" s="14">
        <v>1</v>
      </c>
      <c r="D6" s="2">
        <f>D7+D10+D15</f>
        <v>16083</v>
      </c>
      <c r="E6" s="30">
        <f>D6/60</f>
        <v>268.05</v>
      </c>
    </row>
    <row r="7" spans="1:5" ht="21" customHeight="1" x14ac:dyDescent="0.25">
      <c r="A7" s="11" t="s">
        <v>4</v>
      </c>
      <c r="B7" s="12" t="s">
        <v>5</v>
      </c>
      <c r="C7" s="14">
        <v>2</v>
      </c>
      <c r="D7" s="25">
        <f>D8+D9</f>
        <v>13583</v>
      </c>
      <c r="E7" s="30">
        <f t="shared" ref="E7:E25" si="0">D7/60</f>
        <v>226.38333333333333</v>
      </c>
    </row>
    <row r="8" spans="1:5" ht="15.75" x14ac:dyDescent="0.25">
      <c r="A8" s="11" t="s">
        <v>6</v>
      </c>
      <c r="B8" s="9" t="s">
        <v>60</v>
      </c>
      <c r="C8" s="14">
        <v>3</v>
      </c>
      <c r="D8" s="25">
        <v>8290</v>
      </c>
      <c r="E8" s="30">
        <f t="shared" si="0"/>
        <v>138.16666666666666</v>
      </c>
    </row>
    <row r="9" spans="1:5" ht="15.75" x14ac:dyDescent="0.25">
      <c r="A9" s="11" t="s">
        <v>50</v>
      </c>
      <c r="B9" s="9" t="s">
        <v>61</v>
      </c>
      <c r="C9" s="29">
        <v>4</v>
      </c>
      <c r="D9" s="25">
        <v>5293</v>
      </c>
      <c r="E9" s="30">
        <f t="shared" si="0"/>
        <v>88.216666666666669</v>
      </c>
    </row>
    <row r="10" spans="1:5" ht="31.5" customHeight="1" x14ac:dyDescent="0.25">
      <c r="A10" s="11" t="s">
        <v>8</v>
      </c>
      <c r="B10" s="12" t="s">
        <v>7</v>
      </c>
      <c r="C10" s="29">
        <v>5</v>
      </c>
      <c r="D10" s="25">
        <f>D11+D12</f>
        <v>1913</v>
      </c>
      <c r="E10" s="30">
        <f t="shared" si="0"/>
        <v>31.883333333333333</v>
      </c>
    </row>
    <row r="11" spans="1:5" ht="18" customHeight="1" x14ac:dyDescent="0.25">
      <c r="A11" s="13" t="s">
        <v>9</v>
      </c>
      <c r="B11" s="12" t="s">
        <v>57</v>
      </c>
      <c r="C11" s="14">
        <v>6</v>
      </c>
      <c r="D11" s="31">
        <v>1568</v>
      </c>
      <c r="E11" s="30">
        <f t="shared" si="0"/>
        <v>26.133333333333333</v>
      </c>
    </row>
    <row r="12" spans="1:5" ht="15.75" x14ac:dyDescent="0.25">
      <c r="A12" s="13" t="s">
        <v>59</v>
      </c>
      <c r="B12" s="9" t="s">
        <v>58</v>
      </c>
      <c r="C12" s="14">
        <v>7</v>
      </c>
      <c r="D12" s="25">
        <v>345</v>
      </c>
      <c r="E12" s="30">
        <f t="shared" si="0"/>
        <v>5.75</v>
      </c>
    </row>
    <row r="13" spans="1:5" ht="26.25" customHeight="1" x14ac:dyDescent="0.25">
      <c r="A13" s="13" t="s">
        <v>10</v>
      </c>
      <c r="B13" s="12" t="s">
        <v>11</v>
      </c>
      <c r="C13" s="14">
        <v>8</v>
      </c>
      <c r="D13" s="25"/>
      <c r="E13" s="30">
        <f t="shared" si="0"/>
        <v>0</v>
      </c>
    </row>
    <row r="14" spans="1:5" ht="15.75" x14ac:dyDescent="0.25">
      <c r="A14" s="13" t="s">
        <v>12</v>
      </c>
      <c r="B14" s="9"/>
      <c r="C14" s="29">
        <v>9</v>
      </c>
      <c r="D14" s="25"/>
      <c r="E14" s="30">
        <f t="shared" si="0"/>
        <v>0</v>
      </c>
    </row>
    <row r="15" spans="1:5" ht="39.75" customHeight="1" x14ac:dyDescent="0.25">
      <c r="A15" s="13" t="s">
        <v>13</v>
      </c>
      <c r="B15" s="12" t="s">
        <v>14</v>
      </c>
      <c r="C15" s="29">
        <v>10</v>
      </c>
      <c r="D15" s="25">
        <f>D16+D17+D18</f>
        <v>587</v>
      </c>
      <c r="E15" s="30">
        <f t="shared" si="0"/>
        <v>9.7833333333333332</v>
      </c>
    </row>
    <row r="16" spans="1:5" ht="19.5" customHeight="1" x14ac:dyDescent="0.25">
      <c r="A16" s="13" t="s">
        <v>15</v>
      </c>
      <c r="B16" s="12" t="s">
        <v>57</v>
      </c>
      <c r="C16" s="14">
        <v>11</v>
      </c>
      <c r="D16" s="31">
        <v>254</v>
      </c>
      <c r="E16" s="30">
        <f t="shared" si="0"/>
        <v>4.2333333333333334</v>
      </c>
    </row>
    <row r="17" spans="1:6" ht="19.5" customHeight="1" x14ac:dyDescent="0.25">
      <c r="A17" s="13" t="s">
        <v>63</v>
      </c>
      <c r="B17" s="9" t="s">
        <v>58</v>
      </c>
      <c r="C17" s="14">
        <v>12</v>
      </c>
      <c r="D17" s="31">
        <v>56</v>
      </c>
      <c r="E17" s="30">
        <f t="shared" si="0"/>
        <v>0.93333333333333335</v>
      </c>
    </row>
    <row r="18" spans="1:6" ht="19.5" customHeight="1" x14ac:dyDescent="0.25">
      <c r="A18" s="13" t="s">
        <v>64</v>
      </c>
      <c r="B18" s="9" t="s">
        <v>62</v>
      </c>
      <c r="C18" s="14">
        <v>13</v>
      </c>
      <c r="D18" s="25">
        <v>277</v>
      </c>
      <c r="E18" s="30">
        <f t="shared" si="0"/>
        <v>4.6166666666666663</v>
      </c>
    </row>
    <row r="19" spans="1:6" ht="54" customHeight="1" x14ac:dyDescent="0.25">
      <c r="A19" s="8" t="s">
        <v>16</v>
      </c>
      <c r="B19" s="10" t="s">
        <v>54</v>
      </c>
      <c r="C19" s="29">
        <v>14</v>
      </c>
      <c r="D19" s="2">
        <f>D20+D21</f>
        <v>1608.3</v>
      </c>
      <c r="E19" s="30">
        <f t="shared" si="0"/>
        <v>26.805</v>
      </c>
      <c r="F19" s="32"/>
    </row>
    <row r="20" spans="1:6" ht="18" customHeight="1" x14ac:dyDescent="0.25">
      <c r="A20" s="13" t="s">
        <v>17</v>
      </c>
      <c r="B20" s="12" t="s">
        <v>57</v>
      </c>
      <c r="C20" s="29">
        <v>15</v>
      </c>
      <c r="D20" s="31">
        <v>1318.28</v>
      </c>
      <c r="E20" s="30">
        <f t="shared" si="0"/>
        <v>21.971333333333334</v>
      </c>
      <c r="F20" s="32"/>
    </row>
    <row r="21" spans="1:6" ht="18" customHeight="1" x14ac:dyDescent="0.25">
      <c r="A21" s="13" t="s">
        <v>56</v>
      </c>
      <c r="B21" s="9" t="s">
        <v>58</v>
      </c>
      <c r="C21" s="14">
        <v>16</v>
      </c>
      <c r="D21" s="25">
        <v>290.02</v>
      </c>
      <c r="E21" s="30">
        <f t="shared" si="0"/>
        <v>4.8336666666666668</v>
      </c>
    </row>
    <row r="22" spans="1:6" ht="49.5" customHeight="1" x14ac:dyDescent="0.25">
      <c r="A22" s="8" t="s">
        <v>44</v>
      </c>
      <c r="B22" s="10" t="s">
        <v>32</v>
      </c>
      <c r="C22" s="14">
        <v>17</v>
      </c>
      <c r="D22" s="2">
        <f>D23+D24</f>
        <v>1608.3</v>
      </c>
      <c r="E22" s="30">
        <f t="shared" si="0"/>
        <v>26.805</v>
      </c>
      <c r="F22" s="32"/>
    </row>
    <row r="23" spans="1:6" ht="18" customHeight="1" x14ac:dyDescent="0.25">
      <c r="A23" s="13" t="s">
        <v>18</v>
      </c>
      <c r="B23" s="12" t="s">
        <v>57</v>
      </c>
      <c r="C23" s="14">
        <v>18</v>
      </c>
      <c r="D23" s="31">
        <v>1318.28</v>
      </c>
      <c r="E23" s="30">
        <f t="shared" si="0"/>
        <v>21.971333333333334</v>
      </c>
      <c r="F23" s="32"/>
    </row>
    <row r="24" spans="1:6" ht="18" customHeight="1" x14ac:dyDescent="0.25">
      <c r="A24" s="13" t="s">
        <v>55</v>
      </c>
      <c r="B24" s="9" t="s">
        <v>58</v>
      </c>
      <c r="C24" s="29">
        <v>19</v>
      </c>
      <c r="D24" s="25">
        <v>290.02</v>
      </c>
      <c r="E24" s="30">
        <f t="shared" si="0"/>
        <v>4.8336666666666668</v>
      </c>
      <c r="F24" s="32"/>
    </row>
    <row r="25" spans="1:6" ht="34.5" customHeight="1" x14ac:dyDescent="0.25">
      <c r="A25" s="8" t="s">
        <v>45</v>
      </c>
      <c r="B25" s="10" t="s">
        <v>20</v>
      </c>
      <c r="C25" s="29">
        <v>20</v>
      </c>
      <c r="D25" s="2"/>
      <c r="E25" s="30">
        <f t="shared" si="0"/>
        <v>0</v>
      </c>
    </row>
    <row r="26" spans="1:6" ht="15.75" x14ac:dyDescent="0.25">
      <c r="A26" s="13" t="s">
        <v>21</v>
      </c>
      <c r="B26" s="9"/>
      <c r="C26" s="14">
        <v>21</v>
      </c>
      <c r="D26" s="25"/>
      <c r="E26" s="5">
        <f t="shared" ref="E26:E31" si="1">D26/75</f>
        <v>0</v>
      </c>
    </row>
    <row r="27" spans="1:6" ht="15.75" x14ac:dyDescent="0.25">
      <c r="A27" s="8" t="s">
        <v>22</v>
      </c>
      <c r="B27" s="6" t="s">
        <v>23</v>
      </c>
      <c r="C27" s="14">
        <v>22</v>
      </c>
      <c r="D27" s="2"/>
      <c r="E27" s="5">
        <f t="shared" si="1"/>
        <v>0</v>
      </c>
    </row>
    <row r="28" spans="1:6" ht="35.25" customHeight="1" x14ac:dyDescent="0.25">
      <c r="A28" s="8" t="s">
        <v>24</v>
      </c>
      <c r="B28" s="10" t="s">
        <v>25</v>
      </c>
      <c r="C28" s="14">
        <v>23</v>
      </c>
      <c r="D28" s="2"/>
      <c r="E28" s="5">
        <f t="shared" si="1"/>
        <v>0</v>
      </c>
    </row>
    <row r="29" spans="1:6" ht="27.75" customHeight="1" x14ac:dyDescent="0.25">
      <c r="A29" s="7" t="s">
        <v>33</v>
      </c>
      <c r="B29" s="12" t="s">
        <v>26</v>
      </c>
      <c r="C29" s="29">
        <v>24</v>
      </c>
      <c r="D29" s="25"/>
      <c r="E29" s="5">
        <f t="shared" si="1"/>
        <v>0</v>
      </c>
    </row>
    <row r="30" spans="1:6" ht="15.75" x14ac:dyDescent="0.25">
      <c r="A30" s="13" t="s">
        <v>34</v>
      </c>
      <c r="B30" s="9" t="s">
        <v>27</v>
      </c>
      <c r="C30" s="29">
        <v>25</v>
      </c>
      <c r="D30" s="25"/>
      <c r="E30" s="5">
        <f t="shared" si="1"/>
        <v>0</v>
      </c>
    </row>
    <row r="31" spans="1:6" ht="15.75" x14ac:dyDescent="0.25">
      <c r="A31" s="13" t="s">
        <v>35</v>
      </c>
      <c r="B31" s="9" t="s">
        <v>28</v>
      </c>
      <c r="C31" s="14">
        <v>26</v>
      </c>
      <c r="D31" s="25"/>
      <c r="E31" s="5">
        <f t="shared" si="1"/>
        <v>0</v>
      </c>
    </row>
    <row r="32" spans="1:6" ht="49.5" customHeight="1" x14ac:dyDescent="0.25">
      <c r="A32" s="15" t="s">
        <v>36</v>
      </c>
      <c r="B32" s="16" t="s">
        <v>29</v>
      </c>
      <c r="C32" s="14">
        <v>27</v>
      </c>
      <c r="D32" s="17">
        <f>D6+D19+D22</f>
        <v>19299.599999999999</v>
      </c>
      <c r="E32" s="18">
        <f>D32/D34</f>
        <v>321.65999999999997</v>
      </c>
      <c r="F32" s="32">
        <f>D32*1.2</f>
        <v>23159.519999999997</v>
      </c>
    </row>
    <row r="33" spans="1:6" ht="38.25" customHeight="1" x14ac:dyDescent="0.25">
      <c r="A33" s="15" t="s">
        <v>37</v>
      </c>
      <c r="B33" s="16" t="s">
        <v>30</v>
      </c>
      <c r="C33" s="14">
        <v>28</v>
      </c>
      <c r="D33" s="19">
        <f>D32/60</f>
        <v>321.65999999999997</v>
      </c>
      <c r="E33" s="19">
        <f>D33/D34</f>
        <v>5.3609999999999998</v>
      </c>
    </row>
    <row r="34" spans="1:6" ht="15.75" x14ac:dyDescent="0.25">
      <c r="A34" s="15" t="s">
        <v>38</v>
      </c>
      <c r="B34" s="20" t="s">
        <v>31</v>
      </c>
      <c r="C34" s="29">
        <v>29</v>
      </c>
      <c r="D34" s="21">
        <v>60</v>
      </c>
      <c r="E34" s="22">
        <v>1</v>
      </c>
    </row>
    <row r="35" spans="1:6" ht="32.25" customHeight="1" x14ac:dyDescent="0.25">
      <c r="A35" s="15" t="s">
        <v>39</v>
      </c>
      <c r="B35" s="16" t="s">
        <v>40</v>
      </c>
      <c r="C35" s="29">
        <v>30</v>
      </c>
      <c r="D35" s="18">
        <f>D33*3</f>
        <v>964.9799999999999</v>
      </c>
      <c r="E35" s="19">
        <f>D35/D34</f>
        <v>16.082999999999998</v>
      </c>
    </row>
    <row r="36" spans="1:6" ht="15.75" x14ac:dyDescent="0.25">
      <c r="A36" s="17">
        <v>12</v>
      </c>
      <c r="B36" s="23" t="s">
        <v>41</v>
      </c>
      <c r="C36" s="14">
        <v>31</v>
      </c>
      <c r="D36" s="24">
        <f>D35*20%</f>
        <v>192.99599999999998</v>
      </c>
      <c r="E36" s="24">
        <f>E35*20%</f>
        <v>3.2165999999999997</v>
      </c>
    </row>
    <row r="37" spans="1:6" ht="30" customHeight="1" x14ac:dyDescent="0.25">
      <c r="A37" s="17">
        <v>13</v>
      </c>
      <c r="B37" s="16" t="s">
        <v>42</v>
      </c>
      <c r="C37" s="14">
        <v>32</v>
      </c>
      <c r="D37" s="18">
        <f>D35+D36</f>
        <v>1157.9759999999999</v>
      </c>
      <c r="E37" s="33">
        <f>E35+E36</f>
        <v>19.299599999999998</v>
      </c>
    </row>
    <row r="38" spans="1:6" ht="36" customHeight="1" x14ac:dyDescent="0.25">
      <c r="A38" s="17">
        <v>14</v>
      </c>
      <c r="B38" s="16" t="s">
        <v>43</v>
      </c>
      <c r="C38" s="14">
        <v>33</v>
      </c>
      <c r="D38" s="18">
        <f>D37/3</f>
        <v>385.99199999999996</v>
      </c>
      <c r="E38" s="18">
        <f>E37/3</f>
        <v>6.4331999999999994</v>
      </c>
      <c r="F38" s="38">
        <f>E38*60*60</f>
        <v>23159.519999999997</v>
      </c>
    </row>
    <row r="40" spans="1:6" ht="15.75" x14ac:dyDescent="0.25">
      <c r="B40" s="27" t="s">
        <v>47</v>
      </c>
      <c r="C40" s="28"/>
      <c r="D40" s="28"/>
      <c r="E40" s="28" t="s">
        <v>51</v>
      </c>
    </row>
    <row r="41" spans="1:6" ht="15.75" x14ac:dyDescent="0.25">
      <c r="B41" s="28"/>
      <c r="C41" s="28"/>
      <c r="D41" s="28"/>
      <c r="E41" s="28"/>
    </row>
    <row r="42" spans="1:6" ht="15.75" x14ac:dyDescent="0.25">
      <c r="B42" s="27" t="s">
        <v>48</v>
      </c>
      <c r="C42" s="28"/>
      <c r="D42" s="28"/>
      <c r="E42" s="28" t="s">
        <v>52</v>
      </c>
    </row>
    <row r="43" spans="1:6" ht="15.75" x14ac:dyDescent="0.25">
      <c r="B43" s="28"/>
      <c r="C43" s="28"/>
      <c r="D43" s="28"/>
      <c r="E43" s="28"/>
    </row>
    <row r="44" spans="1:6" ht="15.75" x14ac:dyDescent="0.25">
      <c r="B44" s="28" t="s">
        <v>49</v>
      </c>
      <c r="C44" s="28"/>
      <c r="D44" s="28"/>
      <c r="E44" s="28" t="s">
        <v>53</v>
      </c>
    </row>
    <row r="45" spans="1:6" ht="15.75" x14ac:dyDescent="0.25">
      <c r="B45" s="28"/>
      <c r="C45" s="28"/>
      <c r="D45" s="28"/>
      <c r="E45" s="28"/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0" orientation="portrait" r:id="rId1"/>
  <ignoredErrors>
    <ignoredError sqref="A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FF1E-DC3F-422B-83D3-A36F2F2785F7}">
  <sheetPr>
    <pageSetUpPr fitToPage="1"/>
  </sheetPr>
  <dimension ref="A1:E44"/>
  <sheetViews>
    <sheetView topLeftCell="A21" workbookViewId="0">
      <selection sqref="A1:E44"/>
    </sheetView>
  </sheetViews>
  <sheetFormatPr defaultRowHeight="15" x14ac:dyDescent="0.25"/>
  <cols>
    <col min="2" max="2" width="54.5703125" customWidth="1"/>
    <col min="4" max="4" width="13" customWidth="1"/>
    <col min="5" max="5" width="20.7109375" customWidth="1"/>
  </cols>
  <sheetData>
    <row r="1" spans="1:5" x14ac:dyDescent="0.25">
      <c r="E1" s="39" t="s">
        <v>66</v>
      </c>
    </row>
    <row r="2" spans="1:5" ht="47.25" customHeight="1" x14ac:dyDescent="0.25">
      <c r="A2" s="42" t="s">
        <v>68</v>
      </c>
      <c r="B2" s="42"/>
      <c r="C2" s="42"/>
      <c r="D2" s="42"/>
      <c r="E2" s="42"/>
    </row>
    <row r="3" spans="1:5" ht="15.75" x14ac:dyDescent="0.25">
      <c r="A3" s="43" t="s">
        <v>65</v>
      </c>
      <c r="B3" s="43" t="s">
        <v>46</v>
      </c>
      <c r="C3" s="44" t="s">
        <v>19</v>
      </c>
      <c r="D3" s="45" t="s">
        <v>0</v>
      </c>
      <c r="E3" s="46"/>
    </row>
    <row r="4" spans="1:5" ht="47.25" x14ac:dyDescent="0.25">
      <c r="A4" s="43"/>
      <c r="B4" s="43"/>
      <c r="C4" s="44"/>
      <c r="D4" s="4" t="s">
        <v>1</v>
      </c>
      <c r="E4" s="35" t="s">
        <v>2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3</v>
      </c>
      <c r="C6" s="14">
        <v>1</v>
      </c>
      <c r="D6" s="2">
        <f>D7+D10+D15</f>
        <v>16083</v>
      </c>
      <c r="E6" s="30">
        <f>D6/40</f>
        <v>402.07499999999999</v>
      </c>
    </row>
    <row r="7" spans="1:5" ht="15.75" x14ac:dyDescent="0.25">
      <c r="A7" s="11" t="s">
        <v>4</v>
      </c>
      <c r="B7" s="12" t="s">
        <v>5</v>
      </c>
      <c r="C7" s="14">
        <v>2</v>
      </c>
      <c r="D7" s="34">
        <f>D8+D9</f>
        <v>13583</v>
      </c>
      <c r="E7" s="30">
        <f t="shared" ref="E7:E28" si="0">D7/40</f>
        <v>339.57499999999999</v>
      </c>
    </row>
    <row r="8" spans="1:5" ht="15.75" x14ac:dyDescent="0.25">
      <c r="A8" s="11" t="s">
        <v>6</v>
      </c>
      <c r="B8" s="9" t="s">
        <v>60</v>
      </c>
      <c r="C8" s="14">
        <v>3</v>
      </c>
      <c r="D8" s="34">
        <v>8290</v>
      </c>
      <c r="E8" s="30">
        <f t="shared" si="0"/>
        <v>207.25</v>
      </c>
    </row>
    <row r="9" spans="1:5" ht="15.75" x14ac:dyDescent="0.25">
      <c r="A9" s="11" t="s">
        <v>50</v>
      </c>
      <c r="B9" s="9" t="s">
        <v>61</v>
      </c>
      <c r="C9" s="29">
        <v>4</v>
      </c>
      <c r="D9" s="34">
        <v>5293</v>
      </c>
      <c r="E9" s="30">
        <f t="shared" si="0"/>
        <v>132.32499999999999</v>
      </c>
    </row>
    <row r="10" spans="1:5" ht="15.75" x14ac:dyDescent="0.25">
      <c r="A10" s="11" t="s">
        <v>8</v>
      </c>
      <c r="B10" s="12" t="s">
        <v>7</v>
      </c>
      <c r="C10" s="29">
        <v>5</v>
      </c>
      <c r="D10" s="34">
        <f>D11+D12</f>
        <v>1913</v>
      </c>
      <c r="E10" s="30">
        <f t="shared" si="0"/>
        <v>47.825000000000003</v>
      </c>
    </row>
    <row r="11" spans="1:5" ht="15.75" x14ac:dyDescent="0.25">
      <c r="A11" s="13" t="s">
        <v>9</v>
      </c>
      <c r="B11" s="12" t="s">
        <v>57</v>
      </c>
      <c r="C11" s="14">
        <v>6</v>
      </c>
      <c r="D11" s="34">
        <v>1568</v>
      </c>
      <c r="E11" s="30">
        <f t="shared" si="0"/>
        <v>39.200000000000003</v>
      </c>
    </row>
    <row r="12" spans="1:5" ht="15.75" x14ac:dyDescent="0.25">
      <c r="A12" s="13" t="s">
        <v>59</v>
      </c>
      <c r="B12" s="9" t="s">
        <v>58</v>
      </c>
      <c r="C12" s="14">
        <v>7</v>
      </c>
      <c r="D12" s="34">
        <v>345</v>
      </c>
      <c r="E12" s="30">
        <f t="shared" si="0"/>
        <v>8.625</v>
      </c>
    </row>
    <row r="13" spans="1:5" ht="15.75" x14ac:dyDescent="0.25">
      <c r="A13" s="13" t="s">
        <v>10</v>
      </c>
      <c r="B13" s="12" t="s">
        <v>11</v>
      </c>
      <c r="C13" s="14">
        <v>8</v>
      </c>
      <c r="D13" s="34"/>
      <c r="E13" s="30">
        <f t="shared" si="0"/>
        <v>0</v>
      </c>
    </row>
    <row r="14" spans="1:5" ht="15.75" x14ac:dyDescent="0.25">
      <c r="A14" s="13" t="s">
        <v>12</v>
      </c>
      <c r="B14" s="9"/>
      <c r="C14" s="29">
        <v>9</v>
      </c>
      <c r="D14" s="34"/>
      <c r="E14" s="30">
        <f t="shared" si="0"/>
        <v>0</v>
      </c>
    </row>
    <row r="15" spans="1:5" ht="31.5" x14ac:dyDescent="0.25">
      <c r="A15" s="13" t="s">
        <v>13</v>
      </c>
      <c r="B15" s="12" t="s">
        <v>14</v>
      </c>
      <c r="C15" s="29">
        <v>10</v>
      </c>
      <c r="D15" s="34">
        <f>D16+D17+D18</f>
        <v>587</v>
      </c>
      <c r="E15" s="30">
        <f t="shared" si="0"/>
        <v>14.675000000000001</v>
      </c>
    </row>
    <row r="16" spans="1:5" ht="15.75" x14ac:dyDescent="0.25">
      <c r="A16" s="13" t="s">
        <v>15</v>
      </c>
      <c r="B16" s="12" t="s">
        <v>57</v>
      </c>
      <c r="C16" s="14">
        <v>11</v>
      </c>
      <c r="D16" s="34">
        <v>254</v>
      </c>
      <c r="E16" s="30">
        <f t="shared" si="0"/>
        <v>6.35</v>
      </c>
    </row>
    <row r="17" spans="1:5" ht="15.75" x14ac:dyDescent="0.25">
      <c r="A17" s="13" t="s">
        <v>63</v>
      </c>
      <c r="B17" s="9" t="s">
        <v>58</v>
      </c>
      <c r="C17" s="14">
        <v>12</v>
      </c>
      <c r="D17" s="34">
        <v>56</v>
      </c>
      <c r="E17" s="30">
        <f t="shared" si="0"/>
        <v>1.4</v>
      </c>
    </row>
    <row r="18" spans="1:5" ht="15.75" x14ac:dyDescent="0.25">
      <c r="A18" s="13" t="s">
        <v>64</v>
      </c>
      <c r="B18" s="9" t="s">
        <v>62</v>
      </c>
      <c r="C18" s="14">
        <v>13</v>
      </c>
      <c r="D18" s="34">
        <v>277</v>
      </c>
      <c r="E18" s="30">
        <f t="shared" si="0"/>
        <v>6.9249999999999998</v>
      </c>
    </row>
    <row r="19" spans="1:5" ht="31.5" x14ac:dyDescent="0.25">
      <c r="A19" s="8" t="s">
        <v>16</v>
      </c>
      <c r="B19" s="10" t="s">
        <v>54</v>
      </c>
      <c r="C19" s="29">
        <v>14</v>
      </c>
      <c r="D19" s="2">
        <f>D20+D21</f>
        <v>1608.3</v>
      </c>
      <c r="E19" s="30">
        <f t="shared" si="0"/>
        <v>40.207499999999996</v>
      </c>
    </row>
    <row r="20" spans="1:5" ht="15.75" x14ac:dyDescent="0.25">
      <c r="A20" s="13" t="s">
        <v>17</v>
      </c>
      <c r="B20" s="12" t="s">
        <v>57</v>
      </c>
      <c r="C20" s="29">
        <v>15</v>
      </c>
      <c r="D20" s="34">
        <v>1318.28</v>
      </c>
      <c r="E20" s="30">
        <f t="shared" si="0"/>
        <v>32.957000000000001</v>
      </c>
    </row>
    <row r="21" spans="1:5" ht="15.75" x14ac:dyDescent="0.25">
      <c r="A21" s="13" t="s">
        <v>56</v>
      </c>
      <c r="B21" s="9" t="s">
        <v>58</v>
      </c>
      <c r="C21" s="14">
        <v>16</v>
      </c>
      <c r="D21" s="34">
        <v>290.02</v>
      </c>
      <c r="E21" s="30">
        <f t="shared" si="0"/>
        <v>7.2504999999999997</v>
      </c>
    </row>
    <row r="22" spans="1:5" ht="31.5" x14ac:dyDescent="0.25">
      <c r="A22" s="8" t="s">
        <v>44</v>
      </c>
      <c r="B22" s="10" t="s">
        <v>32</v>
      </c>
      <c r="C22" s="14">
        <v>17</v>
      </c>
      <c r="D22" s="2">
        <f>D23+D24</f>
        <v>1608.3</v>
      </c>
      <c r="E22" s="30">
        <f t="shared" si="0"/>
        <v>40.207499999999996</v>
      </c>
    </row>
    <row r="23" spans="1:5" ht="15.75" x14ac:dyDescent="0.25">
      <c r="A23" s="13" t="s">
        <v>18</v>
      </c>
      <c r="B23" s="12" t="s">
        <v>57</v>
      </c>
      <c r="C23" s="14">
        <v>18</v>
      </c>
      <c r="D23" s="34">
        <v>1318.28</v>
      </c>
      <c r="E23" s="30">
        <f t="shared" si="0"/>
        <v>32.957000000000001</v>
      </c>
    </row>
    <row r="24" spans="1:5" ht="15.75" x14ac:dyDescent="0.25">
      <c r="A24" s="13" t="s">
        <v>55</v>
      </c>
      <c r="B24" s="9" t="s">
        <v>58</v>
      </c>
      <c r="C24" s="29">
        <v>19</v>
      </c>
      <c r="D24" s="34">
        <v>290.02</v>
      </c>
      <c r="E24" s="30">
        <f t="shared" si="0"/>
        <v>7.2504999999999997</v>
      </c>
    </row>
    <row r="25" spans="1:5" ht="15.75" x14ac:dyDescent="0.25">
      <c r="A25" s="8" t="s">
        <v>45</v>
      </c>
      <c r="B25" s="10" t="s">
        <v>20</v>
      </c>
      <c r="C25" s="29">
        <v>20</v>
      </c>
      <c r="D25" s="2"/>
      <c r="E25" s="30">
        <f t="shared" si="0"/>
        <v>0</v>
      </c>
    </row>
    <row r="26" spans="1:5" ht="15.75" x14ac:dyDescent="0.25">
      <c r="A26" s="13" t="s">
        <v>21</v>
      </c>
      <c r="B26" s="9"/>
      <c r="C26" s="14">
        <v>21</v>
      </c>
      <c r="D26" s="34"/>
      <c r="E26" s="30">
        <f t="shared" si="0"/>
        <v>0</v>
      </c>
    </row>
    <row r="27" spans="1:5" ht="15.75" x14ac:dyDescent="0.25">
      <c r="A27" s="8" t="s">
        <v>22</v>
      </c>
      <c r="B27" s="6" t="s">
        <v>23</v>
      </c>
      <c r="C27" s="14">
        <v>22</v>
      </c>
      <c r="D27" s="2"/>
      <c r="E27" s="30">
        <f t="shared" si="0"/>
        <v>0</v>
      </c>
    </row>
    <row r="28" spans="1:5" ht="15.75" x14ac:dyDescent="0.25">
      <c r="A28" s="8" t="s">
        <v>24</v>
      </c>
      <c r="B28" s="10" t="s">
        <v>25</v>
      </c>
      <c r="C28" s="14">
        <v>23</v>
      </c>
      <c r="D28" s="2"/>
      <c r="E28" s="30">
        <f t="shared" si="0"/>
        <v>0</v>
      </c>
    </row>
    <row r="29" spans="1:5" ht="15.75" x14ac:dyDescent="0.25">
      <c r="A29" s="7" t="s">
        <v>33</v>
      </c>
      <c r="B29" s="12" t="s">
        <v>26</v>
      </c>
      <c r="C29" s="29">
        <v>24</v>
      </c>
      <c r="D29" s="34"/>
      <c r="E29" s="5">
        <f t="shared" ref="E29:E31" si="1">D29/75</f>
        <v>0</v>
      </c>
    </row>
    <row r="30" spans="1:5" ht="15.75" x14ac:dyDescent="0.25">
      <c r="A30" s="13" t="s">
        <v>34</v>
      </c>
      <c r="B30" s="9" t="s">
        <v>27</v>
      </c>
      <c r="C30" s="29">
        <v>25</v>
      </c>
      <c r="D30" s="34"/>
      <c r="E30" s="5">
        <f t="shared" si="1"/>
        <v>0</v>
      </c>
    </row>
    <row r="31" spans="1:5" ht="15.75" x14ac:dyDescent="0.25">
      <c r="A31" s="13" t="s">
        <v>35</v>
      </c>
      <c r="B31" s="9" t="s">
        <v>28</v>
      </c>
      <c r="C31" s="14">
        <v>26</v>
      </c>
      <c r="D31" s="34"/>
      <c r="E31" s="5">
        <f t="shared" si="1"/>
        <v>0</v>
      </c>
    </row>
    <row r="32" spans="1:5" ht="31.5" x14ac:dyDescent="0.25">
      <c r="A32" s="15" t="s">
        <v>36</v>
      </c>
      <c r="B32" s="16" t="s">
        <v>29</v>
      </c>
      <c r="C32" s="14">
        <v>27</v>
      </c>
      <c r="D32" s="17">
        <f>D6+D19+D22</f>
        <v>19299.599999999999</v>
      </c>
      <c r="E32" s="18">
        <f>D32/D34</f>
        <v>482.48999999999995</v>
      </c>
    </row>
    <row r="33" spans="1:5" ht="15.75" x14ac:dyDescent="0.25">
      <c r="A33" s="15" t="s">
        <v>37</v>
      </c>
      <c r="B33" s="16" t="s">
        <v>30</v>
      </c>
      <c r="C33" s="14">
        <v>28</v>
      </c>
      <c r="D33" s="19">
        <f>D32/60</f>
        <v>321.65999999999997</v>
      </c>
      <c r="E33" s="19">
        <f>D33/D34</f>
        <v>8.0414999999999992</v>
      </c>
    </row>
    <row r="34" spans="1:5" ht="15.75" x14ac:dyDescent="0.25">
      <c r="A34" s="15" t="s">
        <v>38</v>
      </c>
      <c r="B34" s="20" t="s">
        <v>31</v>
      </c>
      <c r="C34" s="29">
        <v>29</v>
      </c>
      <c r="D34" s="21">
        <v>40</v>
      </c>
      <c r="E34" s="22">
        <v>1</v>
      </c>
    </row>
    <row r="35" spans="1:5" ht="15.75" x14ac:dyDescent="0.25">
      <c r="A35" s="15" t="s">
        <v>39</v>
      </c>
      <c r="B35" s="16" t="s">
        <v>40</v>
      </c>
      <c r="C35" s="29">
        <v>30</v>
      </c>
      <c r="D35" s="18">
        <f>D33*3</f>
        <v>964.9799999999999</v>
      </c>
      <c r="E35" s="19">
        <f>D35/D34</f>
        <v>24.124499999999998</v>
      </c>
    </row>
    <row r="36" spans="1:5" ht="15.75" x14ac:dyDescent="0.25">
      <c r="A36" s="17">
        <v>12</v>
      </c>
      <c r="B36" s="23" t="s">
        <v>41</v>
      </c>
      <c r="C36" s="14">
        <v>31</v>
      </c>
      <c r="D36" s="24">
        <f>D35*20%</f>
        <v>192.99599999999998</v>
      </c>
      <c r="E36" s="24">
        <f>E35*20%</f>
        <v>4.8248999999999995</v>
      </c>
    </row>
    <row r="37" spans="1:5" ht="22.5" x14ac:dyDescent="0.25">
      <c r="A37" s="17">
        <v>13</v>
      </c>
      <c r="B37" s="16" t="s">
        <v>42</v>
      </c>
      <c r="C37" s="14">
        <v>32</v>
      </c>
      <c r="D37" s="18">
        <f>D35+D36</f>
        <v>1157.9759999999999</v>
      </c>
      <c r="E37" s="33">
        <f>E35+E36</f>
        <v>28.949399999999997</v>
      </c>
    </row>
    <row r="38" spans="1:5" ht="15.75" x14ac:dyDescent="0.25">
      <c r="A38" s="17">
        <v>14</v>
      </c>
      <c r="B38" s="16" t="s">
        <v>43</v>
      </c>
      <c r="C38" s="14">
        <v>33</v>
      </c>
      <c r="D38" s="18">
        <f>D37/3</f>
        <v>385.99199999999996</v>
      </c>
      <c r="E38" s="18">
        <f>E37/3</f>
        <v>9.649799999999999</v>
      </c>
    </row>
    <row r="40" spans="1:5" ht="15.75" x14ac:dyDescent="0.25">
      <c r="B40" s="27" t="s">
        <v>47</v>
      </c>
      <c r="C40" s="28"/>
      <c r="D40" s="28"/>
      <c r="E40" s="28" t="s">
        <v>51</v>
      </c>
    </row>
    <row r="41" spans="1:5" ht="15.75" x14ac:dyDescent="0.25">
      <c r="B41" s="28"/>
      <c r="C41" s="28"/>
      <c r="D41" s="28"/>
      <c r="E41" s="28"/>
    </row>
    <row r="42" spans="1:5" ht="15.75" x14ac:dyDescent="0.25">
      <c r="B42" s="27" t="s">
        <v>48</v>
      </c>
      <c r="C42" s="28"/>
      <c r="D42" s="28"/>
      <c r="E42" s="28" t="s">
        <v>52</v>
      </c>
    </row>
    <row r="43" spans="1:5" ht="15.75" x14ac:dyDescent="0.25">
      <c r="B43" s="28"/>
      <c r="C43" s="28"/>
      <c r="D43" s="28"/>
      <c r="E43" s="28"/>
    </row>
    <row r="44" spans="1:5" ht="15.75" x14ac:dyDescent="0.25">
      <c r="B44" s="28" t="s">
        <v>49</v>
      </c>
      <c r="C44" s="28"/>
      <c r="D44" s="28"/>
      <c r="E44" s="28" t="s">
        <v>53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F999-120E-44EA-850F-6CAD968762F6}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53.85546875" customWidth="1"/>
    <col min="4" max="4" width="12.5703125" customWidth="1"/>
    <col min="5" max="5" width="21.140625" customWidth="1"/>
  </cols>
  <sheetData>
    <row r="1" spans="1:5" x14ac:dyDescent="0.25">
      <c r="E1" s="39" t="s">
        <v>66</v>
      </c>
    </row>
    <row r="2" spans="1:5" ht="62.25" customHeight="1" x14ac:dyDescent="0.25">
      <c r="A2" s="42" t="s">
        <v>67</v>
      </c>
      <c r="B2" s="42"/>
      <c r="C2" s="42"/>
      <c r="D2" s="42"/>
      <c r="E2" s="42"/>
    </row>
    <row r="3" spans="1:5" ht="15.75" x14ac:dyDescent="0.25">
      <c r="A3" s="43" t="s">
        <v>65</v>
      </c>
      <c r="B3" s="43" t="s">
        <v>46</v>
      </c>
      <c r="C3" s="44" t="s">
        <v>19</v>
      </c>
      <c r="D3" s="45" t="s">
        <v>0</v>
      </c>
      <c r="E3" s="46"/>
    </row>
    <row r="4" spans="1:5" ht="47.25" x14ac:dyDescent="0.25">
      <c r="A4" s="43"/>
      <c r="B4" s="43"/>
      <c r="C4" s="44"/>
      <c r="D4" s="4" t="s">
        <v>1</v>
      </c>
      <c r="E4" s="35" t="s">
        <v>2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3</v>
      </c>
      <c r="C6" s="14">
        <v>1</v>
      </c>
      <c r="D6" s="2">
        <f>D7+D10+D15</f>
        <v>16083</v>
      </c>
      <c r="E6" s="30">
        <f>D6/45</f>
        <v>357.4</v>
      </c>
    </row>
    <row r="7" spans="1:5" ht="15.75" x14ac:dyDescent="0.25">
      <c r="A7" s="11" t="s">
        <v>4</v>
      </c>
      <c r="B7" s="12" t="s">
        <v>5</v>
      </c>
      <c r="C7" s="14">
        <v>2</v>
      </c>
      <c r="D7" s="34">
        <f>D8+D9</f>
        <v>13583</v>
      </c>
      <c r="E7" s="30">
        <f t="shared" ref="E7:E28" si="0">D7/45</f>
        <v>301.84444444444443</v>
      </c>
    </row>
    <row r="8" spans="1:5" ht="15.75" x14ac:dyDescent="0.25">
      <c r="A8" s="11" t="s">
        <v>6</v>
      </c>
      <c r="B8" s="9" t="s">
        <v>60</v>
      </c>
      <c r="C8" s="14">
        <v>3</v>
      </c>
      <c r="D8" s="34">
        <v>8290</v>
      </c>
      <c r="E8" s="30">
        <f t="shared" si="0"/>
        <v>184.22222222222223</v>
      </c>
    </row>
    <row r="9" spans="1:5" ht="15.75" x14ac:dyDescent="0.25">
      <c r="A9" s="11" t="s">
        <v>50</v>
      </c>
      <c r="B9" s="9" t="s">
        <v>61</v>
      </c>
      <c r="C9" s="29">
        <v>4</v>
      </c>
      <c r="D9" s="34">
        <v>5293</v>
      </c>
      <c r="E9" s="30">
        <f t="shared" si="0"/>
        <v>117.62222222222222</v>
      </c>
    </row>
    <row r="10" spans="1:5" ht="15.75" x14ac:dyDescent="0.25">
      <c r="A10" s="11" t="s">
        <v>8</v>
      </c>
      <c r="B10" s="12" t="s">
        <v>7</v>
      </c>
      <c r="C10" s="29">
        <v>5</v>
      </c>
      <c r="D10" s="34">
        <f>D11+D12</f>
        <v>1913</v>
      </c>
      <c r="E10" s="30">
        <f t="shared" si="0"/>
        <v>42.511111111111113</v>
      </c>
    </row>
    <row r="11" spans="1:5" ht="15.75" x14ac:dyDescent="0.25">
      <c r="A11" s="13" t="s">
        <v>9</v>
      </c>
      <c r="B11" s="12" t="s">
        <v>57</v>
      </c>
      <c r="C11" s="14">
        <v>6</v>
      </c>
      <c r="D11" s="34">
        <v>1568</v>
      </c>
      <c r="E11" s="30">
        <f t="shared" si="0"/>
        <v>34.844444444444441</v>
      </c>
    </row>
    <row r="12" spans="1:5" ht="15.75" x14ac:dyDescent="0.25">
      <c r="A12" s="13" t="s">
        <v>59</v>
      </c>
      <c r="B12" s="9" t="s">
        <v>58</v>
      </c>
      <c r="C12" s="14">
        <v>7</v>
      </c>
      <c r="D12" s="34">
        <v>345</v>
      </c>
      <c r="E12" s="30">
        <f t="shared" si="0"/>
        <v>7.666666666666667</v>
      </c>
    </row>
    <row r="13" spans="1:5" ht="15.75" x14ac:dyDescent="0.25">
      <c r="A13" s="13" t="s">
        <v>10</v>
      </c>
      <c r="B13" s="12" t="s">
        <v>11</v>
      </c>
      <c r="C13" s="14">
        <v>8</v>
      </c>
      <c r="D13" s="34"/>
      <c r="E13" s="30">
        <f t="shared" si="0"/>
        <v>0</v>
      </c>
    </row>
    <row r="14" spans="1:5" ht="15.75" x14ac:dyDescent="0.25">
      <c r="A14" s="13" t="s">
        <v>12</v>
      </c>
      <c r="B14" s="9"/>
      <c r="C14" s="29">
        <v>9</v>
      </c>
      <c r="D14" s="34"/>
      <c r="E14" s="30">
        <f t="shared" si="0"/>
        <v>0</v>
      </c>
    </row>
    <row r="15" spans="1:5" ht="31.5" x14ac:dyDescent="0.25">
      <c r="A15" s="13" t="s">
        <v>13</v>
      </c>
      <c r="B15" s="12" t="s">
        <v>14</v>
      </c>
      <c r="C15" s="29">
        <v>10</v>
      </c>
      <c r="D15" s="34">
        <f>D16+D17+D18</f>
        <v>587</v>
      </c>
      <c r="E15" s="30">
        <f t="shared" si="0"/>
        <v>13.044444444444444</v>
      </c>
    </row>
    <row r="16" spans="1:5" ht="15.75" x14ac:dyDescent="0.25">
      <c r="A16" s="13" t="s">
        <v>15</v>
      </c>
      <c r="B16" s="12" t="s">
        <v>57</v>
      </c>
      <c r="C16" s="14">
        <v>11</v>
      </c>
      <c r="D16" s="34">
        <v>254</v>
      </c>
      <c r="E16" s="30">
        <f t="shared" si="0"/>
        <v>5.6444444444444448</v>
      </c>
    </row>
    <row r="17" spans="1:5" ht="15.75" x14ac:dyDescent="0.25">
      <c r="A17" s="13" t="s">
        <v>63</v>
      </c>
      <c r="B17" s="9" t="s">
        <v>58</v>
      </c>
      <c r="C17" s="14">
        <v>12</v>
      </c>
      <c r="D17" s="34">
        <v>56</v>
      </c>
      <c r="E17" s="30">
        <f t="shared" si="0"/>
        <v>1.2444444444444445</v>
      </c>
    </row>
    <row r="18" spans="1:5" ht="15.75" x14ac:dyDescent="0.25">
      <c r="A18" s="13" t="s">
        <v>64</v>
      </c>
      <c r="B18" s="9" t="s">
        <v>62</v>
      </c>
      <c r="C18" s="14">
        <v>13</v>
      </c>
      <c r="D18" s="34">
        <v>277</v>
      </c>
      <c r="E18" s="30">
        <f t="shared" si="0"/>
        <v>6.1555555555555559</v>
      </c>
    </row>
    <row r="19" spans="1:5" ht="31.5" x14ac:dyDescent="0.25">
      <c r="A19" s="8" t="s">
        <v>16</v>
      </c>
      <c r="B19" s="10" t="s">
        <v>54</v>
      </c>
      <c r="C19" s="29">
        <v>14</v>
      </c>
      <c r="D19" s="2">
        <f>D20+D21</f>
        <v>1608.3</v>
      </c>
      <c r="E19" s="30">
        <f t="shared" si="0"/>
        <v>35.74</v>
      </c>
    </row>
    <row r="20" spans="1:5" ht="15.75" x14ac:dyDescent="0.25">
      <c r="A20" s="13" t="s">
        <v>17</v>
      </c>
      <c r="B20" s="12" t="s">
        <v>57</v>
      </c>
      <c r="C20" s="29">
        <v>15</v>
      </c>
      <c r="D20" s="34">
        <v>1318.28</v>
      </c>
      <c r="E20" s="30">
        <f t="shared" si="0"/>
        <v>29.295111111111112</v>
      </c>
    </row>
    <row r="21" spans="1:5" ht="15.75" x14ac:dyDescent="0.25">
      <c r="A21" s="13" t="s">
        <v>56</v>
      </c>
      <c r="B21" s="9" t="s">
        <v>58</v>
      </c>
      <c r="C21" s="14">
        <v>16</v>
      </c>
      <c r="D21" s="34">
        <v>290.02</v>
      </c>
      <c r="E21" s="30">
        <f t="shared" si="0"/>
        <v>6.4448888888888884</v>
      </c>
    </row>
    <row r="22" spans="1:5" ht="31.5" x14ac:dyDescent="0.25">
      <c r="A22" s="8" t="s">
        <v>44</v>
      </c>
      <c r="B22" s="10" t="s">
        <v>32</v>
      </c>
      <c r="C22" s="14">
        <v>17</v>
      </c>
      <c r="D22" s="2">
        <f>D23+D24</f>
        <v>1608.3</v>
      </c>
      <c r="E22" s="30">
        <f t="shared" si="0"/>
        <v>35.74</v>
      </c>
    </row>
    <row r="23" spans="1:5" ht="15.75" x14ac:dyDescent="0.25">
      <c r="A23" s="13" t="s">
        <v>18</v>
      </c>
      <c r="B23" s="12" t="s">
        <v>57</v>
      </c>
      <c r="C23" s="14">
        <v>18</v>
      </c>
      <c r="D23" s="34">
        <v>1318.28</v>
      </c>
      <c r="E23" s="30">
        <f t="shared" si="0"/>
        <v>29.295111111111112</v>
      </c>
    </row>
    <row r="24" spans="1:5" ht="15.75" x14ac:dyDescent="0.25">
      <c r="A24" s="13" t="s">
        <v>55</v>
      </c>
      <c r="B24" s="9" t="s">
        <v>58</v>
      </c>
      <c r="C24" s="29">
        <v>19</v>
      </c>
      <c r="D24" s="34">
        <v>290.02</v>
      </c>
      <c r="E24" s="30">
        <f t="shared" si="0"/>
        <v>6.4448888888888884</v>
      </c>
    </row>
    <row r="25" spans="1:5" ht="15.75" x14ac:dyDescent="0.25">
      <c r="A25" s="8" t="s">
        <v>45</v>
      </c>
      <c r="B25" s="10" t="s">
        <v>20</v>
      </c>
      <c r="C25" s="29">
        <v>20</v>
      </c>
      <c r="D25" s="2"/>
      <c r="E25" s="30">
        <f t="shared" si="0"/>
        <v>0</v>
      </c>
    </row>
    <row r="26" spans="1:5" ht="15.75" x14ac:dyDescent="0.25">
      <c r="A26" s="13" t="s">
        <v>21</v>
      </c>
      <c r="B26" s="9"/>
      <c r="C26" s="14">
        <v>21</v>
      </c>
      <c r="D26" s="34"/>
      <c r="E26" s="30">
        <f t="shared" si="0"/>
        <v>0</v>
      </c>
    </row>
    <row r="27" spans="1:5" ht="15.75" x14ac:dyDescent="0.25">
      <c r="A27" s="8" t="s">
        <v>22</v>
      </c>
      <c r="B27" s="6" t="s">
        <v>23</v>
      </c>
      <c r="C27" s="14">
        <v>22</v>
      </c>
      <c r="D27" s="2"/>
      <c r="E27" s="30">
        <f t="shared" si="0"/>
        <v>0</v>
      </c>
    </row>
    <row r="28" spans="1:5" ht="15.75" x14ac:dyDescent="0.25">
      <c r="A28" s="8" t="s">
        <v>24</v>
      </c>
      <c r="B28" s="10" t="s">
        <v>25</v>
      </c>
      <c r="C28" s="14">
        <v>23</v>
      </c>
      <c r="D28" s="2"/>
      <c r="E28" s="30">
        <f t="shared" si="0"/>
        <v>0</v>
      </c>
    </row>
    <row r="29" spans="1:5" ht="15.75" x14ac:dyDescent="0.25">
      <c r="A29" s="7" t="s">
        <v>33</v>
      </c>
      <c r="B29" s="12" t="s">
        <v>26</v>
      </c>
      <c r="C29" s="29">
        <v>24</v>
      </c>
      <c r="D29" s="34"/>
      <c r="E29" s="5">
        <f t="shared" ref="E29:E31" si="1">D29/75</f>
        <v>0</v>
      </c>
    </row>
    <row r="30" spans="1:5" ht="15.75" x14ac:dyDescent="0.25">
      <c r="A30" s="13" t="s">
        <v>34</v>
      </c>
      <c r="B30" s="9" t="s">
        <v>27</v>
      </c>
      <c r="C30" s="29">
        <v>25</v>
      </c>
      <c r="D30" s="34"/>
      <c r="E30" s="5">
        <f t="shared" si="1"/>
        <v>0</v>
      </c>
    </row>
    <row r="31" spans="1:5" ht="15.75" x14ac:dyDescent="0.25">
      <c r="A31" s="13" t="s">
        <v>35</v>
      </c>
      <c r="B31" s="9" t="s">
        <v>28</v>
      </c>
      <c r="C31" s="14">
        <v>26</v>
      </c>
      <c r="D31" s="34"/>
      <c r="E31" s="5">
        <f t="shared" si="1"/>
        <v>0</v>
      </c>
    </row>
    <row r="32" spans="1:5" ht="31.5" x14ac:dyDescent="0.25">
      <c r="A32" s="15" t="s">
        <v>36</v>
      </c>
      <c r="B32" s="16" t="s">
        <v>29</v>
      </c>
      <c r="C32" s="14">
        <v>27</v>
      </c>
      <c r="D32" s="17">
        <f>D6+D19+D22</f>
        <v>19299.599999999999</v>
      </c>
      <c r="E32" s="18">
        <f>D32/D34</f>
        <v>428.88</v>
      </c>
    </row>
    <row r="33" spans="1:5" ht="15.75" x14ac:dyDescent="0.25">
      <c r="A33" s="15" t="s">
        <v>37</v>
      </c>
      <c r="B33" s="16" t="s">
        <v>30</v>
      </c>
      <c r="C33" s="14">
        <v>28</v>
      </c>
      <c r="D33" s="19">
        <f>D32/60</f>
        <v>321.65999999999997</v>
      </c>
      <c r="E33" s="19">
        <f>D33/D34</f>
        <v>7.1479999999999997</v>
      </c>
    </row>
    <row r="34" spans="1:5" ht="15.75" x14ac:dyDescent="0.25">
      <c r="A34" s="15" t="s">
        <v>38</v>
      </c>
      <c r="B34" s="20" t="s">
        <v>31</v>
      </c>
      <c r="C34" s="29">
        <v>29</v>
      </c>
      <c r="D34" s="21">
        <v>45</v>
      </c>
      <c r="E34" s="22">
        <v>1</v>
      </c>
    </row>
    <row r="35" spans="1:5" ht="15.75" x14ac:dyDescent="0.25">
      <c r="A35" s="15" t="s">
        <v>39</v>
      </c>
      <c r="B35" s="16" t="s">
        <v>40</v>
      </c>
      <c r="C35" s="29">
        <v>30</v>
      </c>
      <c r="D35" s="18">
        <f>D33*3</f>
        <v>964.9799999999999</v>
      </c>
      <c r="E35" s="19">
        <f>D35/D34</f>
        <v>21.443999999999999</v>
      </c>
    </row>
    <row r="36" spans="1:5" ht="15.75" x14ac:dyDescent="0.25">
      <c r="A36" s="17">
        <v>12</v>
      </c>
      <c r="B36" s="23" t="s">
        <v>41</v>
      </c>
      <c r="C36" s="14">
        <v>31</v>
      </c>
      <c r="D36" s="24">
        <f>D35*20%</f>
        <v>192.99599999999998</v>
      </c>
      <c r="E36" s="24">
        <f>E35*20%</f>
        <v>4.2888000000000002</v>
      </c>
    </row>
    <row r="37" spans="1:5" ht="22.5" x14ac:dyDescent="0.25">
      <c r="A37" s="17">
        <v>13</v>
      </c>
      <c r="B37" s="16" t="s">
        <v>42</v>
      </c>
      <c r="C37" s="14">
        <v>32</v>
      </c>
      <c r="D37" s="18">
        <f>D35+D36</f>
        <v>1157.9759999999999</v>
      </c>
      <c r="E37" s="33">
        <f>E35+E36</f>
        <v>25.732799999999997</v>
      </c>
    </row>
    <row r="38" spans="1:5" ht="15.75" x14ac:dyDescent="0.25">
      <c r="A38" s="17">
        <v>14</v>
      </c>
      <c r="B38" s="16" t="s">
        <v>43</v>
      </c>
      <c r="C38" s="14">
        <v>33</v>
      </c>
      <c r="D38" s="18">
        <f>D37/3</f>
        <v>385.99199999999996</v>
      </c>
      <c r="E38" s="18">
        <f>E37/3</f>
        <v>8.5775999999999986</v>
      </c>
    </row>
    <row r="40" spans="1:5" ht="15.75" x14ac:dyDescent="0.25">
      <c r="B40" s="27" t="s">
        <v>47</v>
      </c>
      <c r="C40" s="28"/>
      <c r="D40" s="28"/>
      <c r="E40" s="28" t="s">
        <v>51</v>
      </c>
    </row>
    <row r="41" spans="1:5" ht="15.75" x14ac:dyDescent="0.25">
      <c r="B41" s="28"/>
      <c r="C41" s="28"/>
      <c r="D41" s="28"/>
      <c r="E41" s="28"/>
    </row>
    <row r="42" spans="1:5" ht="15.75" x14ac:dyDescent="0.25">
      <c r="B42" s="27" t="s">
        <v>48</v>
      </c>
      <c r="C42" s="28"/>
      <c r="D42" s="28"/>
      <c r="E42" s="28" t="s">
        <v>52</v>
      </c>
    </row>
    <row r="43" spans="1:5" ht="15.75" x14ac:dyDescent="0.25">
      <c r="B43" s="28"/>
      <c r="C43" s="28"/>
      <c r="D43" s="28"/>
      <c r="E43" s="28"/>
    </row>
    <row r="44" spans="1:5" ht="15.75" x14ac:dyDescent="0.25">
      <c r="B44" s="28" t="s">
        <v>49</v>
      </c>
      <c r="C44" s="28"/>
      <c r="D44" s="28"/>
      <c r="E44" s="28" t="s">
        <v>53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C583-44E9-46F5-9268-414B5A457904}">
  <sheetPr>
    <pageSetUpPr fitToPage="1"/>
  </sheetPr>
  <dimension ref="A1:E44"/>
  <sheetViews>
    <sheetView topLeftCell="A21" workbookViewId="0">
      <selection sqref="A1:E44"/>
    </sheetView>
  </sheetViews>
  <sheetFormatPr defaultRowHeight="15" x14ac:dyDescent="0.25"/>
  <cols>
    <col min="2" max="2" width="49.7109375" customWidth="1"/>
    <col min="3" max="3" width="16.140625" customWidth="1"/>
    <col min="4" max="4" width="15.140625" customWidth="1"/>
    <col min="5" max="5" width="24" customWidth="1"/>
  </cols>
  <sheetData>
    <row r="1" spans="1:5" x14ac:dyDescent="0.25">
      <c r="E1" s="39" t="s">
        <v>66</v>
      </c>
    </row>
    <row r="2" spans="1:5" ht="55.5" customHeight="1" x14ac:dyDescent="0.25">
      <c r="A2" s="42" t="s">
        <v>70</v>
      </c>
      <c r="B2" s="42"/>
      <c r="C2" s="42"/>
      <c r="D2" s="42"/>
      <c r="E2" s="42"/>
    </row>
    <row r="3" spans="1:5" ht="15.75" x14ac:dyDescent="0.25">
      <c r="A3" s="43" t="s">
        <v>65</v>
      </c>
      <c r="B3" s="43" t="s">
        <v>46</v>
      </c>
      <c r="C3" s="44" t="s">
        <v>19</v>
      </c>
      <c r="D3" s="45" t="s">
        <v>0</v>
      </c>
      <c r="E3" s="46"/>
    </row>
    <row r="4" spans="1:5" ht="31.5" x14ac:dyDescent="0.25">
      <c r="A4" s="43"/>
      <c r="B4" s="43"/>
      <c r="C4" s="44"/>
      <c r="D4" s="4" t="s">
        <v>1</v>
      </c>
      <c r="E4" s="35" t="s">
        <v>2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3</v>
      </c>
      <c r="C6" s="14">
        <v>1</v>
      </c>
      <c r="D6" s="2">
        <f>D7+D10+D15</f>
        <v>16083</v>
      </c>
      <c r="E6" s="30">
        <f>D6/86</f>
        <v>187.01162790697674</v>
      </c>
    </row>
    <row r="7" spans="1:5" ht="15.75" x14ac:dyDescent="0.25">
      <c r="A7" s="11" t="s">
        <v>4</v>
      </c>
      <c r="B7" s="12" t="s">
        <v>5</v>
      </c>
      <c r="C7" s="14">
        <v>2</v>
      </c>
      <c r="D7" s="34">
        <f>D8+D9</f>
        <v>13583</v>
      </c>
      <c r="E7" s="30">
        <f>D7/86</f>
        <v>157.94186046511629</v>
      </c>
    </row>
    <row r="8" spans="1:5" ht="15.75" x14ac:dyDescent="0.25">
      <c r="A8" s="11" t="s">
        <v>6</v>
      </c>
      <c r="B8" s="9" t="s">
        <v>60</v>
      </c>
      <c r="C8" s="14">
        <v>3</v>
      </c>
      <c r="D8" s="34">
        <v>8290</v>
      </c>
      <c r="E8" s="30">
        <f t="shared" ref="E8:E25" si="0">D8/86</f>
        <v>96.395348837209298</v>
      </c>
    </row>
    <row r="9" spans="1:5" ht="15.75" x14ac:dyDescent="0.25">
      <c r="A9" s="11" t="s">
        <v>50</v>
      </c>
      <c r="B9" s="9" t="s">
        <v>61</v>
      </c>
      <c r="C9" s="29">
        <v>4</v>
      </c>
      <c r="D9" s="34">
        <v>5293</v>
      </c>
      <c r="E9" s="30">
        <f t="shared" si="0"/>
        <v>61.546511627906973</v>
      </c>
    </row>
    <row r="10" spans="1:5" ht="15.75" x14ac:dyDescent="0.25">
      <c r="A10" s="11" t="s">
        <v>8</v>
      </c>
      <c r="B10" s="12" t="s">
        <v>7</v>
      </c>
      <c r="C10" s="29">
        <v>5</v>
      </c>
      <c r="D10" s="34">
        <f>D11+D12</f>
        <v>1913</v>
      </c>
      <c r="E10" s="30">
        <f t="shared" si="0"/>
        <v>22.244186046511629</v>
      </c>
    </row>
    <row r="11" spans="1:5" ht="15.75" x14ac:dyDescent="0.25">
      <c r="A11" s="13" t="s">
        <v>9</v>
      </c>
      <c r="B11" s="12" t="s">
        <v>57</v>
      </c>
      <c r="C11" s="14">
        <v>6</v>
      </c>
      <c r="D11" s="34">
        <v>1568</v>
      </c>
      <c r="E11" s="30">
        <f t="shared" si="0"/>
        <v>18.232558139534884</v>
      </c>
    </row>
    <row r="12" spans="1:5" ht="15.75" x14ac:dyDescent="0.25">
      <c r="A12" s="13" t="s">
        <v>59</v>
      </c>
      <c r="B12" s="9" t="s">
        <v>58</v>
      </c>
      <c r="C12" s="14">
        <v>7</v>
      </c>
      <c r="D12" s="34">
        <v>345</v>
      </c>
      <c r="E12" s="30">
        <f t="shared" si="0"/>
        <v>4.0116279069767442</v>
      </c>
    </row>
    <row r="13" spans="1:5" ht="15.75" x14ac:dyDescent="0.25">
      <c r="A13" s="13" t="s">
        <v>10</v>
      </c>
      <c r="B13" s="12" t="s">
        <v>11</v>
      </c>
      <c r="C13" s="14">
        <v>8</v>
      </c>
      <c r="D13" s="34"/>
      <c r="E13" s="30">
        <f t="shared" si="0"/>
        <v>0</v>
      </c>
    </row>
    <row r="14" spans="1:5" ht="15.75" x14ac:dyDescent="0.25">
      <c r="A14" s="13" t="s">
        <v>12</v>
      </c>
      <c r="B14" s="9"/>
      <c r="C14" s="29">
        <v>9</v>
      </c>
      <c r="D14" s="34"/>
      <c r="E14" s="30">
        <f t="shared" si="0"/>
        <v>0</v>
      </c>
    </row>
    <row r="15" spans="1:5" ht="31.5" x14ac:dyDescent="0.25">
      <c r="A15" s="13" t="s">
        <v>13</v>
      </c>
      <c r="B15" s="12" t="s">
        <v>14</v>
      </c>
      <c r="C15" s="29">
        <v>10</v>
      </c>
      <c r="D15" s="34">
        <f>D16+D17+D18</f>
        <v>587</v>
      </c>
      <c r="E15" s="30">
        <f t="shared" si="0"/>
        <v>6.8255813953488369</v>
      </c>
    </row>
    <row r="16" spans="1:5" ht="15.75" x14ac:dyDescent="0.25">
      <c r="A16" s="13" t="s">
        <v>15</v>
      </c>
      <c r="B16" s="12" t="s">
        <v>57</v>
      </c>
      <c r="C16" s="14">
        <v>11</v>
      </c>
      <c r="D16" s="34">
        <v>254</v>
      </c>
      <c r="E16" s="30">
        <f t="shared" si="0"/>
        <v>2.9534883720930232</v>
      </c>
    </row>
    <row r="17" spans="1:5" ht="15.75" x14ac:dyDescent="0.25">
      <c r="A17" s="13" t="s">
        <v>63</v>
      </c>
      <c r="B17" s="9" t="s">
        <v>58</v>
      </c>
      <c r="C17" s="14">
        <v>12</v>
      </c>
      <c r="D17" s="34">
        <v>56</v>
      </c>
      <c r="E17" s="30">
        <f t="shared" si="0"/>
        <v>0.65116279069767447</v>
      </c>
    </row>
    <row r="18" spans="1:5" ht="15.75" x14ac:dyDescent="0.25">
      <c r="A18" s="13" t="s">
        <v>64</v>
      </c>
      <c r="B18" s="9" t="s">
        <v>62</v>
      </c>
      <c r="C18" s="14">
        <v>13</v>
      </c>
      <c r="D18" s="34">
        <v>277</v>
      </c>
      <c r="E18" s="30">
        <f t="shared" si="0"/>
        <v>3.2209302325581395</v>
      </c>
    </row>
    <row r="19" spans="1:5" ht="31.5" x14ac:dyDescent="0.25">
      <c r="A19" s="8" t="s">
        <v>16</v>
      </c>
      <c r="B19" s="10" t="s">
        <v>54</v>
      </c>
      <c r="C19" s="29">
        <v>14</v>
      </c>
      <c r="D19" s="2">
        <f>D20+D21</f>
        <v>1608.3</v>
      </c>
      <c r="E19" s="30">
        <f t="shared" si="0"/>
        <v>18.701162790697673</v>
      </c>
    </row>
    <row r="20" spans="1:5" ht="15.75" x14ac:dyDescent="0.25">
      <c r="A20" s="13" t="s">
        <v>17</v>
      </c>
      <c r="B20" s="12" t="s">
        <v>57</v>
      </c>
      <c r="C20" s="29">
        <v>15</v>
      </c>
      <c r="D20" s="34">
        <v>1318.28</v>
      </c>
      <c r="E20" s="30">
        <f t="shared" si="0"/>
        <v>15.328837209302325</v>
      </c>
    </row>
    <row r="21" spans="1:5" ht="15.75" x14ac:dyDescent="0.25">
      <c r="A21" s="13" t="s">
        <v>56</v>
      </c>
      <c r="B21" s="9" t="s">
        <v>58</v>
      </c>
      <c r="C21" s="14">
        <v>16</v>
      </c>
      <c r="D21" s="34">
        <v>290.02</v>
      </c>
      <c r="E21" s="30">
        <f t="shared" si="0"/>
        <v>3.3723255813953488</v>
      </c>
    </row>
    <row r="22" spans="1:5" ht="31.5" x14ac:dyDescent="0.25">
      <c r="A22" s="8" t="s">
        <v>44</v>
      </c>
      <c r="B22" s="10" t="s">
        <v>32</v>
      </c>
      <c r="C22" s="14">
        <v>17</v>
      </c>
      <c r="D22" s="2">
        <f>D23+D24</f>
        <v>1608.3</v>
      </c>
      <c r="E22" s="30">
        <f t="shared" si="0"/>
        <v>18.701162790697673</v>
      </c>
    </row>
    <row r="23" spans="1:5" ht="15.75" x14ac:dyDescent="0.25">
      <c r="A23" s="13" t="s">
        <v>18</v>
      </c>
      <c r="B23" s="12" t="s">
        <v>57</v>
      </c>
      <c r="C23" s="14">
        <v>18</v>
      </c>
      <c r="D23" s="34">
        <v>1318.28</v>
      </c>
      <c r="E23" s="30">
        <f t="shared" si="0"/>
        <v>15.328837209302325</v>
      </c>
    </row>
    <row r="24" spans="1:5" ht="15.75" x14ac:dyDescent="0.25">
      <c r="A24" s="13" t="s">
        <v>55</v>
      </c>
      <c r="B24" s="9" t="s">
        <v>58</v>
      </c>
      <c r="C24" s="29">
        <v>19</v>
      </c>
      <c r="D24" s="34">
        <v>290.02</v>
      </c>
      <c r="E24" s="30">
        <f>D24/86</f>
        <v>3.3723255813953488</v>
      </c>
    </row>
    <row r="25" spans="1:5" ht="15.75" x14ac:dyDescent="0.25">
      <c r="A25" s="8" t="s">
        <v>45</v>
      </c>
      <c r="B25" s="10" t="s">
        <v>20</v>
      </c>
      <c r="C25" s="29">
        <v>20</v>
      </c>
      <c r="D25" s="2"/>
      <c r="E25" s="30">
        <f t="shared" si="0"/>
        <v>0</v>
      </c>
    </row>
    <row r="26" spans="1:5" ht="15.75" x14ac:dyDescent="0.25">
      <c r="A26" s="13" t="s">
        <v>21</v>
      </c>
      <c r="B26" s="9"/>
      <c r="C26" s="14">
        <v>21</v>
      </c>
      <c r="D26" s="34"/>
      <c r="E26" s="30">
        <f t="shared" ref="E26:E28" si="1">D26/45</f>
        <v>0</v>
      </c>
    </row>
    <row r="27" spans="1:5" ht="15.75" x14ac:dyDescent="0.25">
      <c r="A27" s="8" t="s">
        <v>22</v>
      </c>
      <c r="B27" s="6" t="s">
        <v>23</v>
      </c>
      <c r="C27" s="14">
        <v>22</v>
      </c>
      <c r="D27" s="2"/>
      <c r="E27" s="30">
        <f t="shared" si="1"/>
        <v>0</v>
      </c>
    </row>
    <row r="28" spans="1:5" ht="15.75" x14ac:dyDescent="0.25">
      <c r="A28" s="8" t="s">
        <v>24</v>
      </c>
      <c r="B28" s="10" t="s">
        <v>25</v>
      </c>
      <c r="C28" s="14">
        <v>23</v>
      </c>
      <c r="D28" s="2"/>
      <c r="E28" s="30">
        <f t="shared" si="1"/>
        <v>0</v>
      </c>
    </row>
    <row r="29" spans="1:5" ht="15.75" x14ac:dyDescent="0.25">
      <c r="A29" s="7" t="s">
        <v>33</v>
      </c>
      <c r="B29" s="12" t="s">
        <v>26</v>
      </c>
      <c r="C29" s="29">
        <v>24</v>
      </c>
      <c r="D29" s="34"/>
      <c r="E29" s="5">
        <f t="shared" ref="E29:E31" si="2">D29/75</f>
        <v>0</v>
      </c>
    </row>
    <row r="30" spans="1:5" ht="15.75" x14ac:dyDescent="0.25">
      <c r="A30" s="13" t="s">
        <v>34</v>
      </c>
      <c r="B30" s="9" t="s">
        <v>27</v>
      </c>
      <c r="C30" s="29">
        <v>25</v>
      </c>
      <c r="D30" s="34"/>
      <c r="E30" s="5">
        <f t="shared" si="2"/>
        <v>0</v>
      </c>
    </row>
    <row r="31" spans="1:5" ht="15.75" x14ac:dyDescent="0.25">
      <c r="A31" s="13" t="s">
        <v>35</v>
      </c>
      <c r="B31" s="9" t="s">
        <v>28</v>
      </c>
      <c r="C31" s="14">
        <v>26</v>
      </c>
      <c r="D31" s="34"/>
      <c r="E31" s="5">
        <f t="shared" si="2"/>
        <v>0</v>
      </c>
    </row>
    <row r="32" spans="1:5" ht="31.5" x14ac:dyDescent="0.25">
      <c r="A32" s="15" t="s">
        <v>36</v>
      </c>
      <c r="B32" s="16" t="s">
        <v>29</v>
      </c>
      <c r="C32" s="14">
        <v>27</v>
      </c>
      <c r="D32" s="17">
        <f>D6+D19+D22</f>
        <v>19299.599999999999</v>
      </c>
      <c r="E32" s="18">
        <f>D32/D34</f>
        <v>224.41395348837207</v>
      </c>
    </row>
    <row r="33" spans="1:5" ht="15.75" x14ac:dyDescent="0.25">
      <c r="A33" s="15" t="s">
        <v>37</v>
      </c>
      <c r="B33" s="16" t="s">
        <v>30</v>
      </c>
      <c r="C33" s="14">
        <v>28</v>
      </c>
      <c r="D33" s="19">
        <f>D32/60</f>
        <v>321.65999999999997</v>
      </c>
      <c r="E33" s="19">
        <f>D33/D34</f>
        <v>3.7402325581395344</v>
      </c>
    </row>
    <row r="34" spans="1:5" ht="15.75" x14ac:dyDescent="0.25">
      <c r="A34" s="15" t="s">
        <v>38</v>
      </c>
      <c r="B34" s="20" t="s">
        <v>31</v>
      </c>
      <c r="C34" s="29">
        <v>29</v>
      </c>
      <c r="D34" s="21">
        <v>86</v>
      </c>
      <c r="E34" s="22">
        <v>1</v>
      </c>
    </row>
    <row r="35" spans="1:5" ht="15.75" x14ac:dyDescent="0.25">
      <c r="A35" s="15" t="s">
        <v>39</v>
      </c>
      <c r="B35" s="16" t="s">
        <v>40</v>
      </c>
      <c r="C35" s="29">
        <v>30</v>
      </c>
      <c r="D35" s="18">
        <f>D33*3</f>
        <v>964.9799999999999</v>
      </c>
      <c r="E35" s="19">
        <f>D35/D34</f>
        <v>11.220697674418604</v>
      </c>
    </row>
    <row r="36" spans="1:5" ht="15.75" x14ac:dyDescent="0.25">
      <c r="A36" s="17">
        <v>12</v>
      </c>
      <c r="B36" s="23" t="s">
        <v>41</v>
      </c>
      <c r="C36" s="14">
        <v>31</v>
      </c>
      <c r="D36" s="24">
        <f>D35*20%</f>
        <v>192.99599999999998</v>
      </c>
      <c r="E36" s="24">
        <f>E35*20%</f>
        <v>2.244139534883721</v>
      </c>
    </row>
    <row r="37" spans="1:5" ht="22.5" x14ac:dyDescent="0.25">
      <c r="A37" s="17">
        <v>13</v>
      </c>
      <c r="B37" s="16" t="s">
        <v>42</v>
      </c>
      <c r="C37" s="14">
        <v>32</v>
      </c>
      <c r="D37" s="18">
        <f>D35+D36</f>
        <v>1157.9759999999999</v>
      </c>
      <c r="E37" s="33">
        <f>E35+E36</f>
        <v>13.464837209302324</v>
      </c>
    </row>
    <row r="38" spans="1:5" ht="15.75" x14ac:dyDescent="0.25">
      <c r="A38" s="17">
        <v>14</v>
      </c>
      <c r="B38" s="16" t="s">
        <v>43</v>
      </c>
      <c r="C38" s="14">
        <v>33</v>
      </c>
      <c r="D38" s="18">
        <f>D37/3</f>
        <v>385.99199999999996</v>
      </c>
      <c r="E38" s="18">
        <f>E37/3</f>
        <v>4.4882790697674411</v>
      </c>
    </row>
    <row r="40" spans="1:5" ht="15.75" x14ac:dyDescent="0.25">
      <c r="B40" s="27" t="s">
        <v>47</v>
      </c>
      <c r="C40" s="28"/>
      <c r="D40" s="28"/>
      <c r="E40" s="28" t="s">
        <v>51</v>
      </c>
    </row>
    <row r="41" spans="1:5" ht="15.75" x14ac:dyDescent="0.25">
      <c r="B41" s="28"/>
      <c r="C41" s="28"/>
      <c r="D41" s="28"/>
      <c r="E41" s="28"/>
    </row>
    <row r="42" spans="1:5" ht="15.75" x14ac:dyDescent="0.25">
      <c r="B42" s="27" t="s">
        <v>48</v>
      </c>
      <c r="C42" s="28"/>
      <c r="D42" s="28"/>
      <c r="E42" s="28" t="s">
        <v>52</v>
      </c>
    </row>
    <row r="43" spans="1:5" ht="15.75" x14ac:dyDescent="0.25">
      <c r="B43" s="28"/>
      <c r="C43" s="28"/>
      <c r="D43" s="28"/>
      <c r="E43" s="28"/>
    </row>
    <row r="44" spans="1:5" ht="15.75" x14ac:dyDescent="0.25">
      <c r="B44" s="28" t="s">
        <v>49</v>
      </c>
      <c r="C44" s="28"/>
      <c r="D44" s="28"/>
      <c r="E44" s="28" t="s">
        <v>53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A1494-623A-4A07-B6D7-33D55126887E}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60.7109375" customWidth="1"/>
    <col min="4" max="4" width="17.7109375" customWidth="1"/>
    <col min="5" max="5" width="24.140625" customWidth="1"/>
  </cols>
  <sheetData>
    <row r="1" spans="1:5" x14ac:dyDescent="0.25">
      <c r="E1" s="39" t="s">
        <v>66</v>
      </c>
    </row>
    <row r="2" spans="1:5" ht="66.75" customHeight="1" x14ac:dyDescent="0.25">
      <c r="A2" s="42" t="s">
        <v>71</v>
      </c>
      <c r="B2" s="42"/>
      <c r="C2" s="42"/>
      <c r="D2" s="42"/>
      <c r="E2" s="42"/>
    </row>
    <row r="3" spans="1:5" ht="15.75" x14ac:dyDescent="0.25">
      <c r="A3" s="43" t="s">
        <v>65</v>
      </c>
      <c r="B3" s="43" t="s">
        <v>46</v>
      </c>
      <c r="C3" s="44" t="s">
        <v>19</v>
      </c>
      <c r="D3" s="45" t="s">
        <v>0</v>
      </c>
      <c r="E3" s="46"/>
    </row>
    <row r="4" spans="1:5" ht="31.5" x14ac:dyDescent="0.25">
      <c r="A4" s="43"/>
      <c r="B4" s="43"/>
      <c r="C4" s="44"/>
      <c r="D4" s="4" t="s">
        <v>1</v>
      </c>
      <c r="E4" s="37" t="s">
        <v>2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3</v>
      </c>
      <c r="C6" s="14">
        <v>1</v>
      </c>
      <c r="D6" s="2">
        <f>D7+D10+D15</f>
        <v>16083</v>
      </c>
      <c r="E6" s="30">
        <f>D6/60</f>
        <v>268.05</v>
      </c>
    </row>
    <row r="7" spans="1:5" ht="15.75" x14ac:dyDescent="0.25">
      <c r="A7" s="11" t="s">
        <v>4</v>
      </c>
      <c r="B7" s="12" t="s">
        <v>5</v>
      </c>
      <c r="C7" s="14">
        <v>2</v>
      </c>
      <c r="D7" s="36">
        <f>D8+D9</f>
        <v>13583</v>
      </c>
      <c r="E7" s="30">
        <f t="shared" ref="E7:E26" si="0">D7/60</f>
        <v>226.38333333333333</v>
      </c>
    </row>
    <row r="8" spans="1:5" ht="15.75" x14ac:dyDescent="0.25">
      <c r="A8" s="11" t="s">
        <v>6</v>
      </c>
      <c r="B8" s="9" t="s">
        <v>60</v>
      </c>
      <c r="C8" s="14">
        <v>3</v>
      </c>
      <c r="D8" s="36">
        <v>8290</v>
      </c>
      <c r="E8" s="30">
        <f t="shared" si="0"/>
        <v>138.16666666666666</v>
      </c>
    </row>
    <row r="9" spans="1:5" ht="15.75" x14ac:dyDescent="0.25">
      <c r="A9" s="11" t="s">
        <v>50</v>
      </c>
      <c r="B9" s="9" t="s">
        <v>61</v>
      </c>
      <c r="C9" s="29">
        <v>4</v>
      </c>
      <c r="D9" s="36">
        <v>5293</v>
      </c>
      <c r="E9" s="30">
        <f t="shared" si="0"/>
        <v>88.216666666666669</v>
      </c>
    </row>
    <row r="10" spans="1:5" ht="15.75" x14ac:dyDescent="0.25">
      <c r="A10" s="11" t="s">
        <v>8</v>
      </c>
      <c r="B10" s="12" t="s">
        <v>7</v>
      </c>
      <c r="C10" s="29">
        <v>5</v>
      </c>
      <c r="D10" s="36">
        <f>D11+D12</f>
        <v>1913</v>
      </c>
      <c r="E10" s="30">
        <f t="shared" si="0"/>
        <v>31.883333333333333</v>
      </c>
    </row>
    <row r="11" spans="1:5" ht="15.75" x14ac:dyDescent="0.25">
      <c r="A11" s="13" t="s">
        <v>9</v>
      </c>
      <c r="B11" s="12" t="s">
        <v>57</v>
      </c>
      <c r="C11" s="14">
        <v>6</v>
      </c>
      <c r="D11" s="36">
        <v>1568</v>
      </c>
      <c r="E11" s="30">
        <f t="shared" si="0"/>
        <v>26.133333333333333</v>
      </c>
    </row>
    <row r="12" spans="1:5" ht="15.75" x14ac:dyDescent="0.25">
      <c r="A12" s="13" t="s">
        <v>59</v>
      </c>
      <c r="B12" s="9" t="s">
        <v>58</v>
      </c>
      <c r="C12" s="14">
        <v>7</v>
      </c>
      <c r="D12" s="36">
        <v>345</v>
      </c>
      <c r="E12" s="30">
        <f t="shared" si="0"/>
        <v>5.75</v>
      </c>
    </row>
    <row r="13" spans="1:5" ht="15.75" x14ac:dyDescent="0.25">
      <c r="A13" s="13" t="s">
        <v>10</v>
      </c>
      <c r="B13" s="12" t="s">
        <v>11</v>
      </c>
      <c r="C13" s="14">
        <v>8</v>
      </c>
      <c r="D13" s="36"/>
      <c r="E13" s="30">
        <f t="shared" si="0"/>
        <v>0</v>
      </c>
    </row>
    <row r="14" spans="1:5" ht="15.75" x14ac:dyDescent="0.25">
      <c r="A14" s="13" t="s">
        <v>12</v>
      </c>
      <c r="B14" s="9"/>
      <c r="C14" s="29">
        <v>9</v>
      </c>
      <c r="D14" s="36"/>
      <c r="E14" s="30">
        <f t="shared" si="0"/>
        <v>0</v>
      </c>
    </row>
    <row r="15" spans="1:5" ht="31.5" x14ac:dyDescent="0.25">
      <c r="A15" s="13" t="s">
        <v>13</v>
      </c>
      <c r="B15" s="12" t="s">
        <v>14</v>
      </c>
      <c r="C15" s="29">
        <v>10</v>
      </c>
      <c r="D15" s="36">
        <f>D16+D17+D18</f>
        <v>587</v>
      </c>
      <c r="E15" s="30">
        <f t="shared" si="0"/>
        <v>9.7833333333333332</v>
      </c>
    </row>
    <row r="16" spans="1:5" ht="15.75" x14ac:dyDescent="0.25">
      <c r="A16" s="13" t="s">
        <v>15</v>
      </c>
      <c r="B16" s="12" t="s">
        <v>57</v>
      </c>
      <c r="C16" s="14">
        <v>11</v>
      </c>
      <c r="D16" s="36">
        <v>254</v>
      </c>
      <c r="E16" s="30">
        <f t="shared" si="0"/>
        <v>4.2333333333333334</v>
      </c>
    </row>
    <row r="17" spans="1:5" ht="15.75" x14ac:dyDescent="0.25">
      <c r="A17" s="13" t="s">
        <v>63</v>
      </c>
      <c r="B17" s="9" t="s">
        <v>58</v>
      </c>
      <c r="C17" s="14">
        <v>12</v>
      </c>
      <c r="D17" s="36">
        <v>56</v>
      </c>
      <c r="E17" s="30">
        <f t="shared" si="0"/>
        <v>0.93333333333333335</v>
      </c>
    </row>
    <row r="18" spans="1:5" ht="15.75" x14ac:dyDescent="0.25">
      <c r="A18" s="13" t="s">
        <v>64</v>
      </c>
      <c r="B18" s="9" t="s">
        <v>62</v>
      </c>
      <c r="C18" s="14">
        <v>13</v>
      </c>
      <c r="D18" s="36">
        <v>277</v>
      </c>
      <c r="E18" s="30">
        <f t="shared" si="0"/>
        <v>4.6166666666666663</v>
      </c>
    </row>
    <row r="19" spans="1:5" ht="31.5" x14ac:dyDescent="0.25">
      <c r="A19" s="8" t="s">
        <v>16</v>
      </c>
      <c r="B19" s="10" t="s">
        <v>54</v>
      </c>
      <c r="C19" s="29">
        <v>14</v>
      </c>
      <c r="D19" s="2">
        <f>D20+D21</f>
        <v>1608.3</v>
      </c>
      <c r="E19" s="30">
        <f t="shared" si="0"/>
        <v>26.805</v>
      </c>
    </row>
    <row r="20" spans="1:5" ht="15.75" x14ac:dyDescent="0.25">
      <c r="A20" s="13" t="s">
        <v>17</v>
      </c>
      <c r="B20" s="12" t="s">
        <v>57</v>
      </c>
      <c r="C20" s="29">
        <v>15</v>
      </c>
      <c r="D20" s="36">
        <v>1318.28</v>
      </c>
      <c r="E20" s="30">
        <f t="shared" si="0"/>
        <v>21.971333333333334</v>
      </c>
    </row>
    <row r="21" spans="1:5" ht="15.75" x14ac:dyDescent="0.25">
      <c r="A21" s="13" t="s">
        <v>56</v>
      </c>
      <c r="B21" s="9" t="s">
        <v>58</v>
      </c>
      <c r="C21" s="14">
        <v>16</v>
      </c>
      <c r="D21" s="36">
        <v>290.02</v>
      </c>
      <c r="E21" s="30">
        <f t="shared" si="0"/>
        <v>4.8336666666666668</v>
      </c>
    </row>
    <row r="22" spans="1:5" ht="31.5" x14ac:dyDescent="0.25">
      <c r="A22" s="8" t="s">
        <v>44</v>
      </c>
      <c r="B22" s="10" t="s">
        <v>32</v>
      </c>
      <c r="C22" s="14">
        <v>17</v>
      </c>
      <c r="D22" s="2">
        <f>D23+D24</f>
        <v>1608.3</v>
      </c>
      <c r="E22" s="30">
        <f t="shared" si="0"/>
        <v>26.805</v>
      </c>
    </row>
    <row r="23" spans="1:5" ht="15.75" x14ac:dyDescent="0.25">
      <c r="A23" s="13" t="s">
        <v>18</v>
      </c>
      <c r="B23" s="12" t="s">
        <v>57</v>
      </c>
      <c r="C23" s="14">
        <v>18</v>
      </c>
      <c r="D23" s="36">
        <v>1318.28</v>
      </c>
      <c r="E23" s="30">
        <f t="shared" si="0"/>
        <v>21.971333333333334</v>
      </c>
    </row>
    <row r="24" spans="1:5" ht="15.75" x14ac:dyDescent="0.25">
      <c r="A24" s="13" t="s">
        <v>55</v>
      </c>
      <c r="B24" s="9" t="s">
        <v>58</v>
      </c>
      <c r="C24" s="29">
        <v>19</v>
      </c>
      <c r="D24" s="36">
        <v>290.02</v>
      </c>
      <c r="E24" s="30">
        <f t="shared" si="0"/>
        <v>4.8336666666666668</v>
      </c>
    </row>
    <row r="25" spans="1:5" ht="15.75" x14ac:dyDescent="0.25">
      <c r="A25" s="8" t="s">
        <v>45</v>
      </c>
      <c r="B25" s="10" t="s">
        <v>20</v>
      </c>
      <c r="C25" s="29">
        <v>20</v>
      </c>
      <c r="D25" s="2"/>
      <c r="E25" s="30">
        <f t="shared" si="0"/>
        <v>0</v>
      </c>
    </row>
    <row r="26" spans="1:5" ht="15.75" x14ac:dyDescent="0.25">
      <c r="A26" s="13" t="s">
        <v>21</v>
      </c>
      <c r="B26" s="9"/>
      <c r="C26" s="14">
        <v>21</v>
      </c>
      <c r="D26" s="36"/>
      <c r="E26" s="30">
        <f t="shared" si="0"/>
        <v>0</v>
      </c>
    </row>
    <row r="27" spans="1:5" ht="15.75" x14ac:dyDescent="0.25">
      <c r="A27" s="8" t="s">
        <v>22</v>
      </c>
      <c r="B27" s="6" t="s">
        <v>23</v>
      </c>
      <c r="C27" s="14">
        <v>22</v>
      </c>
      <c r="D27" s="2"/>
      <c r="E27" s="30">
        <f t="shared" ref="E7:E28" si="1">D27/45</f>
        <v>0</v>
      </c>
    </row>
    <row r="28" spans="1:5" ht="15.75" x14ac:dyDescent="0.25">
      <c r="A28" s="8" t="s">
        <v>24</v>
      </c>
      <c r="B28" s="10" t="s">
        <v>25</v>
      </c>
      <c r="C28" s="14">
        <v>23</v>
      </c>
      <c r="D28" s="2"/>
      <c r="E28" s="30">
        <f t="shared" si="1"/>
        <v>0</v>
      </c>
    </row>
    <row r="29" spans="1:5" ht="15.75" x14ac:dyDescent="0.25">
      <c r="A29" s="7" t="s">
        <v>33</v>
      </c>
      <c r="B29" s="12" t="s">
        <v>26</v>
      </c>
      <c r="C29" s="29">
        <v>24</v>
      </c>
      <c r="D29" s="36"/>
      <c r="E29" s="5">
        <f t="shared" ref="E29:E31" si="2">D29/75</f>
        <v>0</v>
      </c>
    </row>
    <row r="30" spans="1:5" ht="15.75" x14ac:dyDescent="0.25">
      <c r="A30" s="13" t="s">
        <v>34</v>
      </c>
      <c r="B30" s="9" t="s">
        <v>27</v>
      </c>
      <c r="C30" s="29">
        <v>25</v>
      </c>
      <c r="D30" s="36"/>
      <c r="E30" s="5">
        <f t="shared" si="2"/>
        <v>0</v>
      </c>
    </row>
    <row r="31" spans="1:5" ht="15.75" x14ac:dyDescent="0.25">
      <c r="A31" s="13" t="s">
        <v>35</v>
      </c>
      <c r="B31" s="9" t="s">
        <v>28</v>
      </c>
      <c r="C31" s="14">
        <v>26</v>
      </c>
      <c r="D31" s="36"/>
      <c r="E31" s="5">
        <f t="shared" si="2"/>
        <v>0</v>
      </c>
    </row>
    <row r="32" spans="1:5" ht="31.5" x14ac:dyDescent="0.25">
      <c r="A32" s="15" t="s">
        <v>36</v>
      </c>
      <c r="B32" s="16" t="s">
        <v>29</v>
      </c>
      <c r="C32" s="14">
        <v>27</v>
      </c>
      <c r="D32" s="17">
        <f>D6+D19+D22</f>
        <v>19299.599999999999</v>
      </c>
      <c r="E32" s="18">
        <f>D32/D34</f>
        <v>321.65999999999997</v>
      </c>
    </row>
    <row r="33" spans="1:5" ht="15.75" x14ac:dyDescent="0.25">
      <c r="A33" s="15" t="s">
        <v>37</v>
      </c>
      <c r="B33" s="16" t="s">
        <v>30</v>
      </c>
      <c r="C33" s="14">
        <v>28</v>
      </c>
      <c r="D33" s="19">
        <f>D32/60</f>
        <v>321.65999999999997</v>
      </c>
      <c r="E33" s="19">
        <f>D33/D34</f>
        <v>5.3609999999999998</v>
      </c>
    </row>
    <row r="34" spans="1:5" ht="15.75" x14ac:dyDescent="0.25">
      <c r="A34" s="15" t="s">
        <v>38</v>
      </c>
      <c r="B34" s="20" t="s">
        <v>31</v>
      </c>
      <c r="C34" s="29">
        <v>29</v>
      </c>
      <c r="D34" s="21">
        <v>60</v>
      </c>
      <c r="E34" s="22">
        <v>1</v>
      </c>
    </row>
    <row r="35" spans="1:5" ht="15.75" x14ac:dyDescent="0.25">
      <c r="A35" s="15" t="s">
        <v>39</v>
      </c>
      <c r="B35" s="16" t="s">
        <v>40</v>
      </c>
      <c r="C35" s="29">
        <v>30</v>
      </c>
      <c r="D35" s="18">
        <f>D33*3</f>
        <v>964.9799999999999</v>
      </c>
      <c r="E35" s="19">
        <f>D35/D34</f>
        <v>16.082999999999998</v>
      </c>
    </row>
    <row r="36" spans="1:5" ht="15.75" x14ac:dyDescent="0.25">
      <c r="A36" s="17">
        <v>12</v>
      </c>
      <c r="B36" s="23" t="s">
        <v>41</v>
      </c>
      <c r="C36" s="14">
        <v>31</v>
      </c>
      <c r="D36" s="24">
        <f>D35*20%</f>
        <v>192.99599999999998</v>
      </c>
      <c r="E36" s="24">
        <f>E35*20%</f>
        <v>3.2165999999999997</v>
      </c>
    </row>
    <row r="37" spans="1:5" ht="22.5" x14ac:dyDescent="0.25">
      <c r="A37" s="17">
        <v>13</v>
      </c>
      <c r="B37" s="16" t="s">
        <v>42</v>
      </c>
      <c r="C37" s="14">
        <v>32</v>
      </c>
      <c r="D37" s="18">
        <f>D35+D36</f>
        <v>1157.9759999999999</v>
      </c>
      <c r="E37" s="33">
        <f>E35+E36</f>
        <v>19.299599999999998</v>
      </c>
    </row>
    <row r="38" spans="1:5" ht="15.75" x14ac:dyDescent="0.25">
      <c r="A38" s="17">
        <v>14</v>
      </c>
      <c r="B38" s="16" t="s">
        <v>43</v>
      </c>
      <c r="C38" s="14">
        <v>33</v>
      </c>
      <c r="D38" s="18">
        <f>D37/3</f>
        <v>385.99199999999996</v>
      </c>
      <c r="E38" s="18">
        <f>E37/3</f>
        <v>6.4331999999999994</v>
      </c>
    </row>
    <row r="40" spans="1:5" ht="15.75" x14ac:dyDescent="0.25">
      <c r="B40" s="27" t="s">
        <v>47</v>
      </c>
      <c r="C40" s="28"/>
      <c r="D40" s="28"/>
      <c r="E40" s="28" t="s">
        <v>51</v>
      </c>
    </row>
    <row r="41" spans="1:5" ht="15.75" x14ac:dyDescent="0.25">
      <c r="B41" s="28"/>
      <c r="C41" s="28"/>
      <c r="D41" s="28"/>
      <c r="E41" s="28"/>
    </row>
    <row r="42" spans="1:5" ht="15.75" x14ac:dyDescent="0.25">
      <c r="B42" s="27" t="s">
        <v>48</v>
      </c>
      <c r="C42" s="28"/>
      <c r="D42" s="28"/>
      <c r="E42" s="28" t="s">
        <v>52</v>
      </c>
    </row>
    <row r="43" spans="1:5" ht="15.75" x14ac:dyDescent="0.25">
      <c r="B43" s="28"/>
      <c r="C43" s="28"/>
      <c r="D43" s="28"/>
      <c r="E43" s="28"/>
    </row>
    <row r="44" spans="1:5" ht="15.75" x14ac:dyDescent="0.25">
      <c r="B44" s="28" t="s">
        <v>49</v>
      </c>
      <c r="C44" s="28"/>
      <c r="D44" s="28"/>
      <c r="E44" s="28" t="s">
        <v>53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5D7-479E-4499-9253-B9DC72B9435D}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57.42578125" customWidth="1"/>
    <col min="4" max="4" width="14.7109375" customWidth="1"/>
    <col min="5" max="5" width="22.85546875" customWidth="1"/>
  </cols>
  <sheetData>
    <row r="1" spans="1:5" x14ac:dyDescent="0.25">
      <c r="E1" s="39" t="s">
        <v>66</v>
      </c>
    </row>
    <row r="2" spans="1:5" ht="67.5" customHeight="1" x14ac:dyDescent="0.25">
      <c r="A2" s="42" t="s">
        <v>72</v>
      </c>
      <c r="B2" s="42"/>
      <c r="C2" s="42"/>
      <c r="D2" s="42"/>
      <c r="E2" s="42"/>
    </row>
    <row r="3" spans="1:5" ht="15.75" x14ac:dyDescent="0.25">
      <c r="A3" s="43" t="s">
        <v>65</v>
      </c>
      <c r="B3" s="43" t="s">
        <v>46</v>
      </c>
      <c r="C3" s="44" t="s">
        <v>19</v>
      </c>
      <c r="D3" s="45" t="s">
        <v>0</v>
      </c>
      <c r="E3" s="46"/>
    </row>
    <row r="4" spans="1:5" ht="47.25" x14ac:dyDescent="0.25">
      <c r="A4" s="43"/>
      <c r="B4" s="43"/>
      <c r="C4" s="44"/>
      <c r="D4" s="4" t="s">
        <v>1</v>
      </c>
      <c r="E4" s="41" t="s">
        <v>2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3</v>
      </c>
      <c r="C6" s="14">
        <v>1</v>
      </c>
      <c r="D6" s="2">
        <f>D7+D10+D15</f>
        <v>16083</v>
      </c>
      <c r="E6" s="30">
        <f>D6/51</f>
        <v>315.35294117647061</v>
      </c>
    </row>
    <row r="7" spans="1:5" ht="15.75" x14ac:dyDescent="0.25">
      <c r="A7" s="11" t="s">
        <v>4</v>
      </c>
      <c r="B7" s="12" t="s">
        <v>5</v>
      </c>
      <c r="C7" s="14">
        <v>2</v>
      </c>
      <c r="D7" s="40">
        <f>D8+D9</f>
        <v>13583</v>
      </c>
      <c r="E7" s="30">
        <f t="shared" ref="E7:E29" si="0">D7/51</f>
        <v>266.33333333333331</v>
      </c>
    </row>
    <row r="8" spans="1:5" ht="15.75" x14ac:dyDescent="0.25">
      <c r="A8" s="11" t="s">
        <v>6</v>
      </c>
      <c r="B8" s="9" t="s">
        <v>60</v>
      </c>
      <c r="C8" s="14">
        <v>3</v>
      </c>
      <c r="D8" s="40">
        <v>8290</v>
      </c>
      <c r="E8" s="30">
        <f t="shared" si="0"/>
        <v>162.54901960784315</v>
      </c>
    </row>
    <row r="9" spans="1:5" ht="15.75" x14ac:dyDescent="0.25">
      <c r="A9" s="11" t="s">
        <v>50</v>
      </c>
      <c r="B9" s="9" t="s">
        <v>61</v>
      </c>
      <c r="C9" s="29">
        <v>4</v>
      </c>
      <c r="D9" s="40">
        <v>5293</v>
      </c>
      <c r="E9" s="30">
        <f t="shared" si="0"/>
        <v>103.78431372549019</v>
      </c>
    </row>
    <row r="10" spans="1:5" ht="15.75" x14ac:dyDescent="0.25">
      <c r="A10" s="11" t="s">
        <v>8</v>
      </c>
      <c r="B10" s="12" t="s">
        <v>7</v>
      </c>
      <c r="C10" s="29">
        <v>5</v>
      </c>
      <c r="D10" s="40">
        <f>D11+D12</f>
        <v>1913</v>
      </c>
      <c r="E10" s="30">
        <f t="shared" si="0"/>
        <v>37.509803921568626</v>
      </c>
    </row>
    <row r="11" spans="1:5" ht="15.75" x14ac:dyDescent="0.25">
      <c r="A11" s="13" t="s">
        <v>9</v>
      </c>
      <c r="B11" s="12" t="s">
        <v>57</v>
      </c>
      <c r="C11" s="14">
        <v>6</v>
      </c>
      <c r="D11" s="40">
        <v>1568</v>
      </c>
      <c r="E11" s="30">
        <f t="shared" si="0"/>
        <v>30.745098039215687</v>
      </c>
    </row>
    <row r="12" spans="1:5" ht="15.75" x14ac:dyDescent="0.25">
      <c r="A12" s="13" t="s">
        <v>59</v>
      </c>
      <c r="B12" s="9" t="s">
        <v>58</v>
      </c>
      <c r="C12" s="14">
        <v>7</v>
      </c>
      <c r="D12" s="40">
        <v>345</v>
      </c>
      <c r="E12" s="30">
        <f t="shared" si="0"/>
        <v>6.7647058823529411</v>
      </c>
    </row>
    <row r="13" spans="1:5" ht="15.75" x14ac:dyDescent="0.25">
      <c r="A13" s="13" t="s">
        <v>10</v>
      </c>
      <c r="B13" s="12" t="s">
        <v>11</v>
      </c>
      <c r="C13" s="14">
        <v>8</v>
      </c>
      <c r="D13" s="40"/>
      <c r="E13" s="30">
        <f t="shared" si="0"/>
        <v>0</v>
      </c>
    </row>
    <row r="14" spans="1:5" ht="15.75" x14ac:dyDescent="0.25">
      <c r="A14" s="13" t="s">
        <v>12</v>
      </c>
      <c r="B14" s="9"/>
      <c r="C14" s="29">
        <v>9</v>
      </c>
      <c r="D14" s="40"/>
      <c r="E14" s="30">
        <f t="shared" si="0"/>
        <v>0</v>
      </c>
    </row>
    <row r="15" spans="1:5" ht="31.5" x14ac:dyDescent="0.25">
      <c r="A15" s="13" t="s">
        <v>13</v>
      </c>
      <c r="B15" s="12" t="s">
        <v>14</v>
      </c>
      <c r="C15" s="29">
        <v>10</v>
      </c>
      <c r="D15" s="40">
        <f>D16+D17+D18</f>
        <v>587</v>
      </c>
      <c r="E15" s="30">
        <f t="shared" si="0"/>
        <v>11.509803921568627</v>
      </c>
    </row>
    <row r="16" spans="1:5" ht="15.75" x14ac:dyDescent="0.25">
      <c r="A16" s="13" t="s">
        <v>15</v>
      </c>
      <c r="B16" s="12" t="s">
        <v>57</v>
      </c>
      <c r="C16" s="14">
        <v>11</v>
      </c>
      <c r="D16" s="40">
        <v>254</v>
      </c>
      <c r="E16" s="30">
        <f t="shared" si="0"/>
        <v>4.9803921568627452</v>
      </c>
    </row>
    <row r="17" spans="1:5" ht="15.75" x14ac:dyDescent="0.25">
      <c r="A17" s="13" t="s">
        <v>63</v>
      </c>
      <c r="B17" s="9" t="s">
        <v>58</v>
      </c>
      <c r="C17" s="14">
        <v>12</v>
      </c>
      <c r="D17" s="40">
        <v>56</v>
      </c>
      <c r="E17" s="30">
        <f t="shared" si="0"/>
        <v>1.0980392156862746</v>
      </c>
    </row>
    <row r="18" spans="1:5" ht="15.75" x14ac:dyDescent="0.25">
      <c r="A18" s="13" t="s">
        <v>64</v>
      </c>
      <c r="B18" s="9" t="s">
        <v>62</v>
      </c>
      <c r="C18" s="14">
        <v>13</v>
      </c>
      <c r="D18" s="40">
        <v>277</v>
      </c>
      <c r="E18" s="30">
        <f t="shared" si="0"/>
        <v>5.4313725490196081</v>
      </c>
    </row>
    <row r="19" spans="1:5" ht="31.5" x14ac:dyDescent="0.25">
      <c r="A19" s="8" t="s">
        <v>16</v>
      </c>
      <c r="B19" s="10" t="s">
        <v>54</v>
      </c>
      <c r="C19" s="29">
        <v>14</v>
      </c>
      <c r="D19" s="2">
        <f>D20+D21</f>
        <v>1608.3</v>
      </c>
      <c r="E19" s="30">
        <f t="shared" si="0"/>
        <v>31.535294117647059</v>
      </c>
    </row>
    <row r="20" spans="1:5" ht="15.75" x14ac:dyDescent="0.25">
      <c r="A20" s="13" t="s">
        <v>17</v>
      </c>
      <c r="B20" s="12" t="s">
        <v>57</v>
      </c>
      <c r="C20" s="29">
        <v>15</v>
      </c>
      <c r="D20" s="40">
        <v>1318.28</v>
      </c>
      <c r="E20" s="30">
        <f t="shared" si="0"/>
        <v>25.848627450980391</v>
      </c>
    </row>
    <row r="21" spans="1:5" ht="15.75" x14ac:dyDescent="0.25">
      <c r="A21" s="13" t="s">
        <v>56</v>
      </c>
      <c r="B21" s="9" t="s">
        <v>58</v>
      </c>
      <c r="C21" s="14">
        <v>16</v>
      </c>
      <c r="D21" s="40">
        <v>290.02</v>
      </c>
      <c r="E21" s="30">
        <f t="shared" si="0"/>
        <v>5.6866666666666665</v>
      </c>
    </row>
    <row r="22" spans="1:5" ht="31.5" x14ac:dyDescent="0.25">
      <c r="A22" s="8" t="s">
        <v>44</v>
      </c>
      <c r="B22" s="10" t="s">
        <v>32</v>
      </c>
      <c r="C22" s="14">
        <v>17</v>
      </c>
      <c r="D22" s="2">
        <f>D23+D24</f>
        <v>1608.3</v>
      </c>
      <c r="E22" s="30">
        <f t="shared" si="0"/>
        <v>31.535294117647059</v>
      </c>
    </row>
    <row r="23" spans="1:5" ht="15.75" x14ac:dyDescent="0.25">
      <c r="A23" s="13" t="s">
        <v>18</v>
      </c>
      <c r="B23" s="12" t="s">
        <v>57</v>
      </c>
      <c r="C23" s="14">
        <v>18</v>
      </c>
      <c r="D23" s="40">
        <v>1318.28</v>
      </c>
      <c r="E23" s="30">
        <f t="shared" si="0"/>
        <v>25.848627450980391</v>
      </c>
    </row>
    <row r="24" spans="1:5" ht="15.75" x14ac:dyDescent="0.25">
      <c r="A24" s="13" t="s">
        <v>55</v>
      </c>
      <c r="B24" s="9" t="s">
        <v>58</v>
      </c>
      <c r="C24" s="29">
        <v>19</v>
      </c>
      <c r="D24" s="40">
        <v>290.02</v>
      </c>
      <c r="E24" s="30">
        <f t="shared" si="0"/>
        <v>5.6866666666666665</v>
      </c>
    </row>
    <row r="25" spans="1:5" ht="15.75" x14ac:dyDescent="0.25">
      <c r="A25" s="8" t="s">
        <v>45</v>
      </c>
      <c r="B25" s="10" t="s">
        <v>20</v>
      </c>
      <c r="C25" s="29">
        <v>20</v>
      </c>
      <c r="D25" s="2"/>
      <c r="E25" s="30">
        <f t="shared" si="0"/>
        <v>0</v>
      </c>
    </row>
    <row r="26" spans="1:5" ht="15.75" x14ac:dyDescent="0.25">
      <c r="A26" s="13" t="s">
        <v>21</v>
      </c>
      <c r="B26" s="9"/>
      <c r="C26" s="14">
        <v>21</v>
      </c>
      <c r="D26" s="40"/>
      <c r="E26" s="30">
        <f t="shared" si="0"/>
        <v>0</v>
      </c>
    </row>
    <row r="27" spans="1:5" ht="15.75" x14ac:dyDescent="0.25">
      <c r="A27" s="8" t="s">
        <v>22</v>
      </c>
      <c r="B27" s="6" t="s">
        <v>23</v>
      </c>
      <c r="C27" s="14">
        <v>22</v>
      </c>
      <c r="D27" s="2"/>
      <c r="E27" s="30">
        <f t="shared" si="0"/>
        <v>0</v>
      </c>
    </row>
    <row r="28" spans="1:5" ht="15.75" x14ac:dyDescent="0.25">
      <c r="A28" s="8" t="s">
        <v>24</v>
      </c>
      <c r="B28" s="10" t="s">
        <v>25</v>
      </c>
      <c r="C28" s="14">
        <v>23</v>
      </c>
      <c r="D28" s="2"/>
      <c r="E28" s="30">
        <f t="shared" si="0"/>
        <v>0</v>
      </c>
    </row>
    <row r="29" spans="1:5" ht="15.75" x14ac:dyDescent="0.25">
      <c r="A29" s="7" t="s">
        <v>33</v>
      </c>
      <c r="B29" s="12" t="s">
        <v>26</v>
      </c>
      <c r="C29" s="29">
        <v>24</v>
      </c>
      <c r="D29" s="40"/>
      <c r="E29" s="30">
        <f t="shared" si="0"/>
        <v>0</v>
      </c>
    </row>
    <row r="30" spans="1:5" ht="15.75" x14ac:dyDescent="0.25">
      <c r="A30" s="13" t="s">
        <v>34</v>
      </c>
      <c r="B30" s="9" t="s">
        <v>27</v>
      </c>
      <c r="C30" s="29">
        <v>25</v>
      </c>
      <c r="D30" s="40"/>
      <c r="E30" s="5">
        <f t="shared" ref="E29:E31" si="1">D30/75</f>
        <v>0</v>
      </c>
    </row>
    <row r="31" spans="1:5" ht="15.75" x14ac:dyDescent="0.25">
      <c r="A31" s="13" t="s">
        <v>35</v>
      </c>
      <c r="B31" s="9" t="s">
        <v>28</v>
      </c>
      <c r="C31" s="14">
        <v>26</v>
      </c>
      <c r="D31" s="40"/>
      <c r="E31" s="5">
        <f t="shared" si="1"/>
        <v>0</v>
      </c>
    </row>
    <row r="32" spans="1:5" ht="31.5" x14ac:dyDescent="0.25">
      <c r="A32" s="15" t="s">
        <v>36</v>
      </c>
      <c r="B32" s="16" t="s">
        <v>29</v>
      </c>
      <c r="C32" s="14">
        <v>27</v>
      </c>
      <c r="D32" s="17">
        <f>D6+D19+D22</f>
        <v>19299.599999999999</v>
      </c>
      <c r="E32" s="18">
        <f>D32/D34</f>
        <v>378.42352941176466</v>
      </c>
    </row>
    <row r="33" spans="1:5" ht="15.75" x14ac:dyDescent="0.25">
      <c r="A33" s="15" t="s">
        <v>37</v>
      </c>
      <c r="B33" s="16" t="s">
        <v>30</v>
      </c>
      <c r="C33" s="14">
        <v>28</v>
      </c>
      <c r="D33" s="19">
        <f>D32/60</f>
        <v>321.65999999999997</v>
      </c>
      <c r="E33" s="19">
        <f>D33/D34</f>
        <v>6.3070588235294114</v>
      </c>
    </row>
    <row r="34" spans="1:5" ht="15.75" x14ac:dyDescent="0.25">
      <c r="A34" s="15" t="s">
        <v>38</v>
      </c>
      <c r="B34" s="20" t="s">
        <v>31</v>
      </c>
      <c r="C34" s="29">
        <v>29</v>
      </c>
      <c r="D34" s="21">
        <v>51</v>
      </c>
      <c r="E34" s="22">
        <v>1</v>
      </c>
    </row>
    <row r="35" spans="1:5" ht="15.75" x14ac:dyDescent="0.25">
      <c r="A35" s="15" t="s">
        <v>39</v>
      </c>
      <c r="B35" s="16" t="s">
        <v>40</v>
      </c>
      <c r="C35" s="29">
        <v>30</v>
      </c>
      <c r="D35" s="18">
        <f>D33*3</f>
        <v>964.9799999999999</v>
      </c>
      <c r="E35" s="19">
        <f>D35/D34</f>
        <v>18.921176470588232</v>
      </c>
    </row>
    <row r="36" spans="1:5" ht="15.75" x14ac:dyDescent="0.25">
      <c r="A36" s="17">
        <v>12</v>
      </c>
      <c r="B36" s="23" t="s">
        <v>41</v>
      </c>
      <c r="C36" s="14">
        <v>31</v>
      </c>
      <c r="D36" s="24">
        <f>D35*20%</f>
        <v>192.99599999999998</v>
      </c>
      <c r="E36" s="24">
        <f>E35*20%</f>
        <v>3.7842352941176465</v>
      </c>
    </row>
    <row r="37" spans="1:5" ht="22.5" x14ac:dyDescent="0.25">
      <c r="A37" s="17">
        <v>13</v>
      </c>
      <c r="B37" s="16" t="s">
        <v>42</v>
      </c>
      <c r="C37" s="14">
        <v>32</v>
      </c>
      <c r="D37" s="18">
        <f>D35+D36</f>
        <v>1157.9759999999999</v>
      </c>
      <c r="E37" s="33">
        <f>E35+E36</f>
        <v>22.705411764705879</v>
      </c>
    </row>
    <row r="38" spans="1:5" ht="15.75" x14ac:dyDescent="0.25">
      <c r="A38" s="17">
        <v>14</v>
      </c>
      <c r="B38" s="16" t="s">
        <v>43</v>
      </c>
      <c r="C38" s="14">
        <v>33</v>
      </c>
      <c r="D38" s="18">
        <f>D37/3</f>
        <v>385.99199999999996</v>
      </c>
      <c r="E38" s="18">
        <f>E37/3</f>
        <v>7.568470588235293</v>
      </c>
    </row>
    <row r="40" spans="1:5" ht="15.75" x14ac:dyDescent="0.25">
      <c r="B40" s="27" t="s">
        <v>47</v>
      </c>
      <c r="C40" s="28"/>
      <c r="D40" s="28"/>
      <c r="E40" s="28" t="s">
        <v>51</v>
      </c>
    </row>
    <row r="41" spans="1:5" ht="15.75" x14ac:dyDescent="0.25">
      <c r="B41" s="28"/>
      <c r="C41" s="28"/>
      <c r="D41" s="28"/>
      <c r="E41" s="28"/>
    </row>
    <row r="42" spans="1:5" ht="15.75" x14ac:dyDescent="0.25">
      <c r="B42" s="27" t="s">
        <v>48</v>
      </c>
      <c r="C42" s="28"/>
      <c r="D42" s="28"/>
      <c r="E42" s="28" t="s">
        <v>52</v>
      </c>
    </row>
    <row r="43" spans="1:5" ht="15.75" x14ac:dyDescent="0.25">
      <c r="B43" s="28"/>
      <c r="C43" s="28"/>
      <c r="D43" s="28"/>
      <c r="E43" s="28"/>
    </row>
    <row r="44" spans="1:5" ht="15.75" x14ac:dyDescent="0.25">
      <c r="B44" s="28" t="s">
        <v>49</v>
      </c>
      <c r="C44" s="28"/>
      <c r="D44" s="28"/>
      <c r="E44" s="28" t="s">
        <v>53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AA4D-1315-4062-AF56-0467D7A7F6D2}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60.85546875" customWidth="1"/>
    <col min="4" max="4" width="15.140625" customWidth="1"/>
    <col min="5" max="5" width="20.140625" customWidth="1"/>
  </cols>
  <sheetData>
    <row r="1" spans="1:5" x14ac:dyDescent="0.25">
      <c r="E1" s="39" t="s">
        <v>66</v>
      </c>
    </row>
    <row r="2" spans="1:5" ht="60.75" customHeight="1" x14ac:dyDescent="0.25">
      <c r="A2" s="42" t="s">
        <v>73</v>
      </c>
      <c r="B2" s="42"/>
      <c r="C2" s="42"/>
      <c r="D2" s="42"/>
      <c r="E2" s="42"/>
    </row>
    <row r="3" spans="1:5" ht="15.75" x14ac:dyDescent="0.25">
      <c r="A3" s="43" t="s">
        <v>65</v>
      </c>
      <c r="B3" s="43" t="s">
        <v>46</v>
      </c>
      <c r="C3" s="44" t="s">
        <v>19</v>
      </c>
      <c r="D3" s="45" t="s">
        <v>0</v>
      </c>
      <c r="E3" s="46"/>
    </row>
    <row r="4" spans="1:5" ht="47.25" x14ac:dyDescent="0.25">
      <c r="A4" s="43"/>
      <c r="B4" s="43"/>
      <c r="C4" s="44"/>
      <c r="D4" s="4" t="s">
        <v>1</v>
      </c>
      <c r="E4" s="41" t="s">
        <v>2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3</v>
      </c>
      <c r="C6" s="14">
        <v>1</v>
      </c>
      <c r="D6" s="2">
        <f>D7+D10+D15</f>
        <v>16083</v>
      </c>
      <c r="E6" s="30">
        <f>D6/70</f>
        <v>229.75714285714287</v>
      </c>
    </row>
    <row r="7" spans="1:5" ht="15.75" x14ac:dyDescent="0.25">
      <c r="A7" s="11" t="s">
        <v>4</v>
      </c>
      <c r="B7" s="12" t="s">
        <v>5</v>
      </c>
      <c r="C7" s="14">
        <v>2</v>
      </c>
      <c r="D7" s="40">
        <f>D8+D9</f>
        <v>13583</v>
      </c>
      <c r="E7" s="30">
        <f t="shared" ref="E7:E25" si="0">D7/70</f>
        <v>194.04285714285714</v>
      </c>
    </row>
    <row r="8" spans="1:5" ht="15.75" x14ac:dyDescent="0.25">
      <c r="A8" s="11" t="s">
        <v>6</v>
      </c>
      <c r="B8" s="9" t="s">
        <v>60</v>
      </c>
      <c r="C8" s="14">
        <v>3</v>
      </c>
      <c r="D8" s="40">
        <v>8290</v>
      </c>
      <c r="E8" s="30">
        <f t="shared" si="0"/>
        <v>118.42857142857143</v>
      </c>
    </row>
    <row r="9" spans="1:5" ht="15.75" x14ac:dyDescent="0.25">
      <c r="A9" s="11" t="s">
        <v>50</v>
      </c>
      <c r="B9" s="9" t="s">
        <v>61</v>
      </c>
      <c r="C9" s="29">
        <v>4</v>
      </c>
      <c r="D9" s="40">
        <v>5293</v>
      </c>
      <c r="E9" s="30">
        <f t="shared" si="0"/>
        <v>75.614285714285714</v>
      </c>
    </row>
    <row r="10" spans="1:5" ht="15.75" x14ac:dyDescent="0.25">
      <c r="A10" s="11" t="s">
        <v>8</v>
      </c>
      <c r="B10" s="12" t="s">
        <v>7</v>
      </c>
      <c r="C10" s="29">
        <v>5</v>
      </c>
      <c r="D10" s="40">
        <f>D11+D12</f>
        <v>1913</v>
      </c>
      <c r="E10" s="30">
        <f t="shared" si="0"/>
        <v>27.328571428571429</v>
      </c>
    </row>
    <row r="11" spans="1:5" ht="15.75" x14ac:dyDescent="0.25">
      <c r="A11" s="13" t="s">
        <v>9</v>
      </c>
      <c r="B11" s="12" t="s">
        <v>57</v>
      </c>
      <c r="C11" s="14">
        <v>6</v>
      </c>
      <c r="D11" s="40">
        <v>1568</v>
      </c>
      <c r="E11" s="30">
        <f t="shared" si="0"/>
        <v>22.4</v>
      </c>
    </row>
    <row r="12" spans="1:5" ht="15.75" x14ac:dyDescent="0.25">
      <c r="A12" s="13" t="s">
        <v>59</v>
      </c>
      <c r="B12" s="9" t="s">
        <v>58</v>
      </c>
      <c r="C12" s="14">
        <v>7</v>
      </c>
      <c r="D12" s="40">
        <v>345</v>
      </c>
      <c r="E12" s="30">
        <f t="shared" si="0"/>
        <v>4.9285714285714288</v>
      </c>
    </row>
    <row r="13" spans="1:5" ht="15.75" x14ac:dyDescent="0.25">
      <c r="A13" s="13" t="s">
        <v>10</v>
      </c>
      <c r="B13" s="12" t="s">
        <v>11</v>
      </c>
      <c r="C13" s="14">
        <v>8</v>
      </c>
      <c r="D13" s="40"/>
      <c r="E13" s="30">
        <f t="shared" si="0"/>
        <v>0</v>
      </c>
    </row>
    <row r="14" spans="1:5" ht="15.75" x14ac:dyDescent="0.25">
      <c r="A14" s="13" t="s">
        <v>12</v>
      </c>
      <c r="B14" s="9"/>
      <c r="C14" s="29">
        <v>9</v>
      </c>
      <c r="D14" s="40"/>
      <c r="E14" s="30">
        <f t="shared" si="0"/>
        <v>0</v>
      </c>
    </row>
    <row r="15" spans="1:5" ht="31.5" x14ac:dyDescent="0.25">
      <c r="A15" s="13" t="s">
        <v>13</v>
      </c>
      <c r="B15" s="12" t="s">
        <v>14</v>
      </c>
      <c r="C15" s="29">
        <v>10</v>
      </c>
      <c r="D15" s="40">
        <f>D16+D17+D18</f>
        <v>587</v>
      </c>
      <c r="E15" s="30">
        <f t="shared" si="0"/>
        <v>8.3857142857142861</v>
      </c>
    </row>
    <row r="16" spans="1:5" ht="15.75" x14ac:dyDescent="0.25">
      <c r="A16" s="13" t="s">
        <v>15</v>
      </c>
      <c r="B16" s="12" t="s">
        <v>57</v>
      </c>
      <c r="C16" s="14">
        <v>11</v>
      </c>
      <c r="D16" s="40">
        <v>254</v>
      </c>
      <c r="E16" s="30">
        <f t="shared" si="0"/>
        <v>3.6285714285714286</v>
      </c>
    </row>
    <row r="17" spans="1:5" ht="15.75" x14ac:dyDescent="0.25">
      <c r="A17" s="13" t="s">
        <v>63</v>
      </c>
      <c r="B17" s="9" t="s">
        <v>58</v>
      </c>
      <c r="C17" s="14">
        <v>12</v>
      </c>
      <c r="D17" s="40">
        <v>56</v>
      </c>
      <c r="E17" s="30">
        <f t="shared" si="0"/>
        <v>0.8</v>
      </c>
    </row>
    <row r="18" spans="1:5" ht="15.75" x14ac:dyDescent="0.25">
      <c r="A18" s="13" t="s">
        <v>64</v>
      </c>
      <c r="B18" s="9" t="s">
        <v>62</v>
      </c>
      <c r="C18" s="14">
        <v>13</v>
      </c>
      <c r="D18" s="40">
        <v>277</v>
      </c>
      <c r="E18" s="30">
        <f t="shared" si="0"/>
        <v>3.9571428571428573</v>
      </c>
    </row>
    <row r="19" spans="1:5" ht="31.5" x14ac:dyDescent="0.25">
      <c r="A19" s="8" t="s">
        <v>16</v>
      </c>
      <c r="B19" s="10" t="s">
        <v>54</v>
      </c>
      <c r="C19" s="29">
        <v>14</v>
      </c>
      <c r="D19" s="2">
        <f>D20+D21</f>
        <v>1608.3</v>
      </c>
      <c r="E19" s="30">
        <f t="shared" si="0"/>
        <v>22.975714285714286</v>
      </c>
    </row>
    <row r="20" spans="1:5" ht="15.75" x14ac:dyDescent="0.25">
      <c r="A20" s="13" t="s">
        <v>17</v>
      </c>
      <c r="B20" s="12" t="s">
        <v>57</v>
      </c>
      <c r="C20" s="29">
        <v>15</v>
      </c>
      <c r="D20" s="40">
        <v>1318.28</v>
      </c>
      <c r="E20" s="30">
        <f t="shared" si="0"/>
        <v>18.832571428571427</v>
      </c>
    </row>
    <row r="21" spans="1:5" ht="15.75" x14ac:dyDescent="0.25">
      <c r="A21" s="13" t="s">
        <v>56</v>
      </c>
      <c r="B21" s="9" t="s">
        <v>58</v>
      </c>
      <c r="C21" s="14">
        <v>16</v>
      </c>
      <c r="D21" s="40">
        <v>290.02</v>
      </c>
      <c r="E21" s="30">
        <f t="shared" si="0"/>
        <v>4.1431428571428572</v>
      </c>
    </row>
    <row r="22" spans="1:5" ht="31.5" x14ac:dyDescent="0.25">
      <c r="A22" s="8" t="s">
        <v>44</v>
      </c>
      <c r="B22" s="10" t="s">
        <v>32</v>
      </c>
      <c r="C22" s="14">
        <v>17</v>
      </c>
      <c r="D22" s="2">
        <f>D23+D24</f>
        <v>1608.3</v>
      </c>
      <c r="E22" s="30">
        <f t="shared" si="0"/>
        <v>22.975714285714286</v>
      </c>
    </row>
    <row r="23" spans="1:5" ht="15.75" x14ac:dyDescent="0.25">
      <c r="A23" s="13" t="s">
        <v>18</v>
      </c>
      <c r="B23" s="12" t="s">
        <v>57</v>
      </c>
      <c r="C23" s="14">
        <v>18</v>
      </c>
      <c r="D23" s="40">
        <v>1318.28</v>
      </c>
      <c r="E23" s="30">
        <f t="shared" si="0"/>
        <v>18.832571428571427</v>
      </c>
    </row>
    <row r="24" spans="1:5" ht="15.75" x14ac:dyDescent="0.25">
      <c r="A24" s="13" t="s">
        <v>55</v>
      </c>
      <c r="B24" s="9" t="s">
        <v>58</v>
      </c>
      <c r="C24" s="29">
        <v>19</v>
      </c>
      <c r="D24" s="40">
        <v>290.02</v>
      </c>
      <c r="E24" s="30">
        <f t="shared" si="0"/>
        <v>4.1431428571428572</v>
      </c>
    </row>
    <row r="25" spans="1:5" ht="15.75" x14ac:dyDescent="0.25">
      <c r="A25" s="8" t="s">
        <v>45</v>
      </c>
      <c r="B25" s="10" t="s">
        <v>20</v>
      </c>
      <c r="C25" s="29">
        <v>20</v>
      </c>
      <c r="D25" s="2"/>
      <c r="E25" s="30">
        <f t="shared" si="0"/>
        <v>0</v>
      </c>
    </row>
    <row r="26" spans="1:5" ht="15.75" x14ac:dyDescent="0.25">
      <c r="A26" s="13" t="s">
        <v>21</v>
      </c>
      <c r="B26" s="9"/>
      <c r="C26" s="14">
        <v>21</v>
      </c>
      <c r="D26" s="40"/>
      <c r="E26" s="30">
        <f t="shared" ref="E7:E29" si="1">D26/51</f>
        <v>0</v>
      </c>
    </row>
    <row r="27" spans="1:5" ht="15.75" x14ac:dyDescent="0.25">
      <c r="A27" s="8" t="s">
        <v>22</v>
      </c>
      <c r="B27" s="6" t="s">
        <v>23</v>
      </c>
      <c r="C27" s="14">
        <v>22</v>
      </c>
      <c r="D27" s="2"/>
      <c r="E27" s="30">
        <f t="shared" si="1"/>
        <v>0</v>
      </c>
    </row>
    <row r="28" spans="1:5" ht="15.75" x14ac:dyDescent="0.25">
      <c r="A28" s="8" t="s">
        <v>24</v>
      </c>
      <c r="B28" s="10" t="s">
        <v>25</v>
      </c>
      <c r="C28" s="14">
        <v>23</v>
      </c>
      <c r="D28" s="2"/>
      <c r="E28" s="30">
        <f t="shared" si="1"/>
        <v>0</v>
      </c>
    </row>
    <row r="29" spans="1:5" ht="15.75" x14ac:dyDescent="0.25">
      <c r="A29" s="7" t="s">
        <v>33</v>
      </c>
      <c r="B29" s="12" t="s">
        <v>26</v>
      </c>
      <c r="C29" s="29">
        <v>24</v>
      </c>
      <c r="D29" s="40"/>
      <c r="E29" s="30">
        <f t="shared" si="1"/>
        <v>0</v>
      </c>
    </row>
    <row r="30" spans="1:5" ht="15.75" x14ac:dyDescent="0.25">
      <c r="A30" s="13" t="s">
        <v>34</v>
      </c>
      <c r="B30" s="9" t="s">
        <v>27</v>
      </c>
      <c r="C30" s="29">
        <v>25</v>
      </c>
      <c r="D30" s="40"/>
      <c r="E30" s="5">
        <f t="shared" ref="E30:E32" si="2">D30/75</f>
        <v>0</v>
      </c>
    </row>
    <row r="31" spans="1:5" ht="15.75" x14ac:dyDescent="0.25">
      <c r="A31" s="13" t="s">
        <v>35</v>
      </c>
      <c r="B31" s="9" t="s">
        <v>28</v>
      </c>
      <c r="C31" s="14">
        <v>26</v>
      </c>
      <c r="D31" s="40"/>
      <c r="E31" s="5">
        <f t="shared" si="2"/>
        <v>0</v>
      </c>
    </row>
    <row r="32" spans="1:5" ht="31.5" x14ac:dyDescent="0.25">
      <c r="A32" s="15" t="s">
        <v>36</v>
      </c>
      <c r="B32" s="16" t="s">
        <v>29</v>
      </c>
      <c r="C32" s="14">
        <v>27</v>
      </c>
      <c r="D32" s="17">
        <f>D6+D19+D22</f>
        <v>19299.599999999999</v>
      </c>
      <c r="E32" s="18">
        <f>D32/D34</f>
        <v>275.70857142857142</v>
      </c>
    </row>
    <row r="33" spans="1:5" ht="15.75" x14ac:dyDescent="0.25">
      <c r="A33" s="15" t="s">
        <v>37</v>
      </c>
      <c r="B33" s="16" t="s">
        <v>30</v>
      </c>
      <c r="C33" s="14">
        <v>28</v>
      </c>
      <c r="D33" s="19">
        <f>D32/60</f>
        <v>321.65999999999997</v>
      </c>
      <c r="E33" s="19">
        <f>D33/D34</f>
        <v>4.5951428571428563</v>
      </c>
    </row>
    <row r="34" spans="1:5" ht="15.75" x14ac:dyDescent="0.25">
      <c r="A34" s="15" t="s">
        <v>38</v>
      </c>
      <c r="B34" s="20" t="s">
        <v>31</v>
      </c>
      <c r="C34" s="29">
        <v>29</v>
      </c>
      <c r="D34" s="21">
        <v>70</v>
      </c>
      <c r="E34" s="22">
        <v>1</v>
      </c>
    </row>
    <row r="35" spans="1:5" ht="15.75" x14ac:dyDescent="0.25">
      <c r="A35" s="15" t="s">
        <v>39</v>
      </c>
      <c r="B35" s="16" t="s">
        <v>40</v>
      </c>
      <c r="C35" s="29">
        <v>30</v>
      </c>
      <c r="D35" s="18">
        <f>D33*3</f>
        <v>964.9799999999999</v>
      </c>
      <c r="E35" s="19">
        <f>D35/D34</f>
        <v>13.78542857142857</v>
      </c>
    </row>
    <row r="36" spans="1:5" ht="15.75" x14ac:dyDescent="0.25">
      <c r="A36" s="17">
        <v>12</v>
      </c>
      <c r="B36" s="23" t="s">
        <v>41</v>
      </c>
      <c r="C36" s="14">
        <v>31</v>
      </c>
      <c r="D36" s="24">
        <f>D35*20%</f>
        <v>192.99599999999998</v>
      </c>
      <c r="E36" s="24">
        <f>E35*20%</f>
        <v>2.7570857142857141</v>
      </c>
    </row>
    <row r="37" spans="1:5" ht="22.5" x14ac:dyDescent="0.25">
      <c r="A37" s="17">
        <v>13</v>
      </c>
      <c r="B37" s="16" t="s">
        <v>42</v>
      </c>
      <c r="C37" s="14">
        <v>32</v>
      </c>
      <c r="D37" s="18">
        <f>D35+D36</f>
        <v>1157.9759999999999</v>
      </c>
      <c r="E37" s="33">
        <f>E35+E36</f>
        <v>16.542514285714283</v>
      </c>
    </row>
    <row r="38" spans="1:5" ht="15.75" x14ac:dyDescent="0.25">
      <c r="A38" s="17">
        <v>14</v>
      </c>
      <c r="B38" s="16" t="s">
        <v>43</v>
      </c>
      <c r="C38" s="14">
        <v>33</v>
      </c>
      <c r="D38" s="18">
        <f>D37/3</f>
        <v>385.99199999999996</v>
      </c>
      <c r="E38" s="18">
        <f>E37/3</f>
        <v>5.5141714285714274</v>
      </c>
    </row>
    <row r="40" spans="1:5" ht="15.75" x14ac:dyDescent="0.25">
      <c r="B40" s="27" t="s">
        <v>47</v>
      </c>
      <c r="C40" s="28"/>
      <c r="D40" s="28"/>
      <c r="E40" s="28" t="s">
        <v>51</v>
      </c>
    </row>
    <row r="41" spans="1:5" ht="15.75" x14ac:dyDescent="0.25">
      <c r="B41" s="28"/>
      <c r="C41" s="28"/>
      <c r="D41" s="28"/>
      <c r="E41" s="28"/>
    </row>
    <row r="42" spans="1:5" ht="15.75" x14ac:dyDescent="0.25">
      <c r="B42" s="27" t="s">
        <v>48</v>
      </c>
      <c r="C42" s="28"/>
      <c r="D42" s="28"/>
      <c r="E42" s="28" t="s">
        <v>52</v>
      </c>
    </row>
    <row r="43" spans="1:5" ht="15.75" x14ac:dyDescent="0.25">
      <c r="B43" s="28"/>
      <c r="C43" s="28"/>
      <c r="D43" s="28"/>
      <c r="E43" s="28"/>
    </row>
    <row r="44" spans="1:5" ht="15.75" x14ac:dyDescent="0.25">
      <c r="B44" s="28" t="s">
        <v>49</v>
      </c>
      <c r="C44" s="28"/>
      <c r="D44" s="28"/>
      <c r="E44" s="28" t="s">
        <v>53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0708-2C92-4F4E-B967-1A53879BBBAF}">
  <sheetPr>
    <pageSetUpPr fitToPage="1"/>
  </sheetPr>
  <dimension ref="A1:E44"/>
  <sheetViews>
    <sheetView topLeftCell="A22" workbookViewId="0">
      <selection sqref="A1:E44"/>
    </sheetView>
  </sheetViews>
  <sheetFormatPr defaultRowHeight="15" x14ac:dyDescent="0.25"/>
  <cols>
    <col min="2" max="2" width="60.5703125" customWidth="1"/>
    <col min="4" max="4" width="12.5703125" customWidth="1"/>
    <col min="5" max="5" width="20.42578125" customWidth="1"/>
  </cols>
  <sheetData>
    <row r="1" spans="1:5" x14ac:dyDescent="0.25">
      <c r="E1" s="39" t="s">
        <v>66</v>
      </c>
    </row>
    <row r="2" spans="1:5" ht="57" customHeight="1" x14ac:dyDescent="0.25">
      <c r="A2" s="42" t="s">
        <v>74</v>
      </c>
      <c r="B2" s="42"/>
      <c r="C2" s="42"/>
      <c r="D2" s="42"/>
      <c r="E2" s="42"/>
    </row>
    <row r="3" spans="1:5" ht="15.75" x14ac:dyDescent="0.25">
      <c r="A3" s="43" t="s">
        <v>65</v>
      </c>
      <c r="B3" s="43" t="s">
        <v>46</v>
      </c>
      <c r="C3" s="44" t="s">
        <v>19</v>
      </c>
      <c r="D3" s="45" t="s">
        <v>0</v>
      </c>
      <c r="E3" s="46"/>
    </row>
    <row r="4" spans="1:5" ht="47.25" x14ac:dyDescent="0.25">
      <c r="A4" s="43"/>
      <c r="B4" s="43"/>
      <c r="C4" s="44"/>
      <c r="D4" s="4" t="s">
        <v>1</v>
      </c>
      <c r="E4" s="41" t="s">
        <v>2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3</v>
      </c>
      <c r="C6" s="14">
        <v>1</v>
      </c>
      <c r="D6" s="2">
        <f>D7+D10+D15</f>
        <v>16083</v>
      </c>
      <c r="E6" s="30">
        <f>D6/60</f>
        <v>268.05</v>
      </c>
    </row>
    <row r="7" spans="1:5" ht="15.75" x14ac:dyDescent="0.25">
      <c r="A7" s="11" t="s">
        <v>4</v>
      </c>
      <c r="B7" s="12" t="s">
        <v>5</v>
      </c>
      <c r="C7" s="14">
        <v>2</v>
      </c>
      <c r="D7" s="40">
        <f>D8+D9</f>
        <v>13583</v>
      </c>
      <c r="E7" s="30">
        <f t="shared" ref="E7:E30" si="0">D7/60</f>
        <v>226.38333333333333</v>
      </c>
    </row>
    <row r="8" spans="1:5" ht="15.75" x14ac:dyDescent="0.25">
      <c r="A8" s="11" t="s">
        <v>6</v>
      </c>
      <c r="B8" s="9" t="s">
        <v>60</v>
      </c>
      <c r="C8" s="14">
        <v>3</v>
      </c>
      <c r="D8" s="40">
        <v>8290</v>
      </c>
      <c r="E8" s="30">
        <f t="shared" si="0"/>
        <v>138.16666666666666</v>
      </c>
    </row>
    <row r="9" spans="1:5" ht="15.75" x14ac:dyDescent="0.25">
      <c r="A9" s="11" t="s">
        <v>50</v>
      </c>
      <c r="B9" s="9" t="s">
        <v>61</v>
      </c>
      <c r="C9" s="29">
        <v>4</v>
      </c>
      <c r="D9" s="40">
        <v>5293</v>
      </c>
      <c r="E9" s="30">
        <f t="shared" si="0"/>
        <v>88.216666666666669</v>
      </c>
    </row>
    <row r="10" spans="1:5" ht="15.75" x14ac:dyDescent="0.25">
      <c r="A10" s="11" t="s">
        <v>8</v>
      </c>
      <c r="B10" s="12" t="s">
        <v>7</v>
      </c>
      <c r="C10" s="29">
        <v>5</v>
      </c>
      <c r="D10" s="40">
        <f>D11+D12</f>
        <v>1913</v>
      </c>
      <c r="E10" s="30">
        <f t="shared" si="0"/>
        <v>31.883333333333333</v>
      </c>
    </row>
    <row r="11" spans="1:5" ht="15.75" x14ac:dyDescent="0.25">
      <c r="A11" s="13" t="s">
        <v>9</v>
      </c>
      <c r="B11" s="12" t="s">
        <v>57</v>
      </c>
      <c r="C11" s="14">
        <v>6</v>
      </c>
      <c r="D11" s="40">
        <v>1568</v>
      </c>
      <c r="E11" s="30">
        <f t="shared" si="0"/>
        <v>26.133333333333333</v>
      </c>
    </row>
    <row r="12" spans="1:5" ht="15.75" x14ac:dyDescent="0.25">
      <c r="A12" s="13" t="s">
        <v>59</v>
      </c>
      <c r="B12" s="9" t="s">
        <v>58</v>
      </c>
      <c r="C12" s="14">
        <v>7</v>
      </c>
      <c r="D12" s="40">
        <v>345</v>
      </c>
      <c r="E12" s="30">
        <f t="shared" si="0"/>
        <v>5.75</v>
      </c>
    </row>
    <row r="13" spans="1:5" ht="15.75" x14ac:dyDescent="0.25">
      <c r="A13" s="13" t="s">
        <v>10</v>
      </c>
      <c r="B13" s="12" t="s">
        <v>11</v>
      </c>
      <c r="C13" s="14">
        <v>8</v>
      </c>
      <c r="D13" s="40"/>
      <c r="E13" s="30">
        <f t="shared" si="0"/>
        <v>0</v>
      </c>
    </row>
    <row r="14" spans="1:5" ht="15.75" x14ac:dyDescent="0.25">
      <c r="A14" s="13" t="s">
        <v>12</v>
      </c>
      <c r="B14" s="9"/>
      <c r="C14" s="29">
        <v>9</v>
      </c>
      <c r="D14" s="40"/>
      <c r="E14" s="30">
        <f t="shared" si="0"/>
        <v>0</v>
      </c>
    </row>
    <row r="15" spans="1:5" ht="31.5" x14ac:dyDescent="0.25">
      <c r="A15" s="13" t="s">
        <v>13</v>
      </c>
      <c r="B15" s="12" t="s">
        <v>14</v>
      </c>
      <c r="C15" s="29">
        <v>10</v>
      </c>
      <c r="D15" s="40">
        <f>D16+D17+D18</f>
        <v>587</v>
      </c>
      <c r="E15" s="30">
        <f t="shared" si="0"/>
        <v>9.7833333333333332</v>
      </c>
    </row>
    <row r="16" spans="1:5" ht="15.75" x14ac:dyDescent="0.25">
      <c r="A16" s="13" t="s">
        <v>15</v>
      </c>
      <c r="B16" s="12" t="s">
        <v>57</v>
      </c>
      <c r="C16" s="14">
        <v>11</v>
      </c>
      <c r="D16" s="40">
        <v>254</v>
      </c>
      <c r="E16" s="30">
        <f t="shared" si="0"/>
        <v>4.2333333333333334</v>
      </c>
    </row>
    <row r="17" spans="1:5" ht="15.75" x14ac:dyDescent="0.25">
      <c r="A17" s="13" t="s">
        <v>63</v>
      </c>
      <c r="B17" s="9" t="s">
        <v>58</v>
      </c>
      <c r="C17" s="14">
        <v>12</v>
      </c>
      <c r="D17" s="40">
        <v>56</v>
      </c>
      <c r="E17" s="30">
        <f t="shared" si="0"/>
        <v>0.93333333333333335</v>
      </c>
    </row>
    <row r="18" spans="1:5" ht="15.75" x14ac:dyDescent="0.25">
      <c r="A18" s="13" t="s">
        <v>64</v>
      </c>
      <c r="B18" s="9" t="s">
        <v>62</v>
      </c>
      <c r="C18" s="14">
        <v>13</v>
      </c>
      <c r="D18" s="40">
        <v>277</v>
      </c>
      <c r="E18" s="30">
        <f t="shared" si="0"/>
        <v>4.6166666666666663</v>
      </c>
    </row>
    <row r="19" spans="1:5" ht="31.5" x14ac:dyDescent="0.25">
      <c r="A19" s="8" t="s">
        <v>16</v>
      </c>
      <c r="B19" s="10" t="s">
        <v>54</v>
      </c>
      <c r="C19" s="29">
        <v>14</v>
      </c>
      <c r="D19" s="2">
        <f>D20+D21</f>
        <v>1608.3</v>
      </c>
      <c r="E19" s="30">
        <f t="shared" si="0"/>
        <v>26.805</v>
      </c>
    </row>
    <row r="20" spans="1:5" ht="15.75" x14ac:dyDescent="0.25">
      <c r="A20" s="13" t="s">
        <v>17</v>
      </c>
      <c r="B20" s="12" t="s">
        <v>57</v>
      </c>
      <c r="C20" s="29">
        <v>15</v>
      </c>
      <c r="D20" s="40">
        <v>1318.28</v>
      </c>
      <c r="E20" s="30">
        <f t="shared" si="0"/>
        <v>21.971333333333334</v>
      </c>
    </row>
    <row r="21" spans="1:5" ht="15.75" x14ac:dyDescent="0.25">
      <c r="A21" s="13" t="s">
        <v>56</v>
      </c>
      <c r="B21" s="9" t="s">
        <v>58</v>
      </c>
      <c r="C21" s="14">
        <v>16</v>
      </c>
      <c r="D21" s="40">
        <v>290.02</v>
      </c>
      <c r="E21" s="30">
        <f t="shared" si="0"/>
        <v>4.8336666666666668</v>
      </c>
    </row>
    <row r="22" spans="1:5" ht="31.5" x14ac:dyDescent="0.25">
      <c r="A22" s="8" t="s">
        <v>44</v>
      </c>
      <c r="B22" s="10" t="s">
        <v>32</v>
      </c>
      <c r="C22" s="14">
        <v>17</v>
      </c>
      <c r="D22" s="2">
        <f>D23+D24</f>
        <v>1608.3</v>
      </c>
      <c r="E22" s="30">
        <f t="shared" si="0"/>
        <v>26.805</v>
      </c>
    </row>
    <row r="23" spans="1:5" ht="15.75" x14ac:dyDescent="0.25">
      <c r="A23" s="13" t="s">
        <v>18</v>
      </c>
      <c r="B23" s="12" t="s">
        <v>57</v>
      </c>
      <c r="C23" s="14">
        <v>18</v>
      </c>
      <c r="D23" s="40">
        <v>1318.28</v>
      </c>
      <c r="E23" s="30">
        <f t="shared" si="0"/>
        <v>21.971333333333334</v>
      </c>
    </row>
    <row r="24" spans="1:5" ht="15.75" x14ac:dyDescent="0.25">
      <c r="A24" s="13" t="s">
        <v>55</v>
      </c>
      <c r="B24" s="9" t="s">
        <v>58</v>
      </c>
      <c r="C24" s="29">
        <v>19</v>
      </c>
      <c r="D24" s="40">
        <v>290.02</v>
      </c>
      <c r="E24" s="30">
        <f t="shared" si="0"/>
        <v>4.8336666666666668</v>
      </c>
    </row>
    <row r="25" spans="1:5" ht="15.75" x14ac:dyDescent="0.25">
      <c r="A25" s="8" t="s">
        <v>45</v>
      </c>
      <c r="B25" s="10" t="s">
        <v>20</v>
      </c>
      <c r="C25" s="29">
        <v>20</v>
      </c>
      <c r="D25" s="2"/>
      <c r="E25" s="30">
        <f t="shared" si="0"/>
        <v>0</v>
      </c>
    </row>
    <row r="26" spans="1:5" ht="15.75" x14ac:dyDescent="0.25">
      <c r="A26" s="13" t="s">
        <v>21</v>
      </c>
      <c r="B26" s="9"/>
      <c r="C26" s="14">
        <v>21</v>
      </c>
      <c r="D26" s="40"/>
      <c r="E26" s="30">
        <f t="shared" si="0"/>
        <v>0</v>
      </c>
    </row>
    <row r="27" spans="1:5" ht="15.75" x14ac:dyDescent="0.25">
      <c r="A27" s="8" t="s">
        <v>22</v>
      </c>
      <c r="B27" s="6" t="s">
        <v>23</v>
      </c>
      <c r="C27" s="14">
        <v>22</v>
      </c>
      <c r="D27" s="2"/>
      <c r="E27" s="30">
        <f t="shared" si="0"/>
        <v>0</v>
      </c>
    </row>
    <row r="28" spans="1:5" ht="15.75" x14ac:dyDescent="0.25">
      <c r="A28" s="8" t="s">
        <v>24</v>
      </c>
      <c r="B28" s="10" t="s">
        <v>25</v>
      </c>
      <c r="C28" s="14">
        <v>23</v>
      </c>
      <c r="D28" s="2"/>
      <c r="E28" s="30">
        <f t="shared" si="0"/>
        <v>0</v>
      </c>
    </row>
    <row r="29" spans="1:5" ht="15.75" x14ac:dyDescent="0.25">
      <c r="A29" s="7" t="s">
        <v>33</v>
      </c>
      <c r="B29" s="12" t="s">
        <v>26</v>
      </c>
      <c r="C29" s="29">
        <v>24</v>
      </c>
      <c r="D29" s="40"/>
      <c r="E29" s="30">
        <f t="shared" si="0"/>
        <v>0</v>
      </c>
    </row>
    <row r="30" spans="1:5" ht="15.75" x14ac:dyDescent="0.25">
      <c r="A30" s="13" t="s">
        <v>34</v>
      </c>
      <c r="B30" s="9" t="s">
        <v>27</v>
      </c>
      <c r="C30" s="29">
        <v>25</v>
      </c>
      <c r="D30" s="40"/>
      <c r="E30" s="30">
        <f t="shared" si="0"/>
        <v>0</v>
      </c>
    </row>
    <row r="31" spans="1:5" ht="15.75" x14ac:dyDescent="0.25">
      <c r="A31" s="13" t="s">
        <v>35</v>
      </c>
      <c r="B31" s="9" t="s">
        <v>28</v>
      </c>
      <c r="C31" s="14">
        <v>26</v>
      </c>
      <c r="D31" s="40"/>
      <c r="E31" s="5">
        <f t="shared" ref="E30:E32" si="1">D31/75</f>
        <v>0</v>
      </c>
    </row>
    <row r="32" spans="1:5" ht="31.5" x14ac:dyDescent="0.25">
      <c r="A32" s="15" t="s">
        <v>36</v>
      </c>
      <c r="B32" s="16" t="s">
        <v>29</v>
      </c>
      <c r="C32" s="14">
        <v>27</v>
      </c>
      <c r="D32" s="17">
        <f>D6+D19+D22</f>
        <v>19299.599999999999</v>
      </c>
      <c r="E32" s="18">
        <f>D32/D34</f>
        <v>321.65999999999997</v>
      </c>
    </row>
    <row r="33" spans="1:5" ht="15.75" x14ac:dyDescent="0.25">
      <c r="A33" s="15" t="s">
        <v>37</v>
      </c>
      <c r="B33" s="16" t="s">
        <v>30</v>
      </c>
      <c r="C33" s="14">
        <v>28</v>
      </c>
      <c r="D33" s="19">
        <f>D32/60</f>
        <v>321.65999999999997</v>
      </c>
      <c r="E33" s="19">
        <f>D33/D34</f>
        <v>5.3609999999999998</v>
      </c>
    </row>
    <row r="34" spans="1:5" ht="15.75" x14ac:dyDescent="0.25">
      <c r="A34" s="15" t="s">
        <v>38</v>
      </c>
      <c r="B34" s="20" t="s">
        <v>31</v>
      </c>
      <c r="C34" s="29">
        <v>29</v>
      </c>
      <c r="D34" s="21">
        <v>60</v>
      </c>
      <c r="E34" s="22">
        <v>1</v>
      </c>
    </row>
    <row r="35" spans="1:5" ht="15.75" x14ac:dyDescent="0.25">
      <c r="A35" s="15" t="s">
        <v>39</v>
      </c>
      <c r="B35" s="16" t="s">
        <v>40</v>
      </c>
      <c r="C35" s="29">
        <v>30</v>
      </c>
      <c r="D35" s="18">
        <f>D33*3</f>
        <v>964.9799999999999</v>
      </c>
      <c r="E35" s="19">
        <f>D35/D34</f>
        <v>16.082999999999998</v>
      </c>
    </row>
    <row r="36" spans="1:5" ht="15.75" x14ac:dyDescent="0.25">
      <c r="A36" s="17">
        <v>12</v>
      </c>
      <c r="B36" s="23" t="s">
        <v>41</v>
      </c>
      <c r="C36" s="14">
        <v>31</v>
      </c>
      <c r="D36" s="24">
        <f>D35*20%</f>
        <v>192.99599999999998</v>
      </c>
      <c r="E36" s="24">
        <f>E35*20%</f>
        <v>3.2165999999999997</v>
      </c>
    </row>
    <row r="37" spans="1:5" ht="22.5" x14ac:dyDescent="0.25">
      <c r="A37" s="17">
        <v>13</v>
      </c>
      <c r="B37" s="16" t="s">
        <v>42</v>
      </c>
      <c r="C37" s="14">
        <v>32</v>
      </c>
      <c r="D37" s="18">
        <f>D35+D36</f>
        <v>1157.9759999999999</v>
      </c>
      <c r="E37" s="33">
        <f>E35+E36</f>
        <v>19.299599999999998</v>
      </c>
    </row>
    <row r="38" spans="1:5" ht="15.75" x14ac:dyDescent="0.25">
      <c r="A38" s="17">
        <v>14</v>
      </c>
      <c r="B38" s="16" t="s">
        <v>43</v>
      </c>
      <c r="C38" s="14">
        <v>33</v>
      </c>
      <c r="D38" s="18">
        <f>D37/3</f>
        <v>385.99199999999996</v>
      </c>
      <c r="E38" s="18">
        <f>E37/3</f>
        <v>6.4331999999999994</v>
      </c>
    </row>
    <row r="40" spans="1:5" ht="15.75" x14ac:dyDescent="0.25">
      <c r="B40" s="27" t="s">
        <v>47</v>
      </c>
      <c r="C40" s="28"/>
      <c r="D40" s="28"/>
      <c r="E40" s="28" t="s">
        <v>51</v>
      </c>
    </row>
    <row r="41" spans="1:5" ht="15.75" x14ac:dyDescent="0.25">
      <c r="B41" s="28"/>
      <c r="C41" s="28"/>
      <c r="D41" s="28"/>
      <c r="E41" s="28"/>
    </row>
    <row r="42" spans="1:5" ht="15.75" x14ac:dyDescent="0.25">
      <c r="B42" s="27" t="s">
        <v>48</v>
      </c>
      <c r="C42" s="28"/>
      <c r="D42" s="28"/>
      <c r="E42" s="28" t="s">
        <v>52</v>
      </c>
    </row>
    <row r="43" spans="1:5" ht="15.75" x14ac:dyDescent="0.25">
      <c r="B43" s="28"/>
      <c r="C43" s="28"/>
      <c r="D43" s="28"/>
      <c r="E43" s="28"/>
    </row>
    <row r="44" spans="1:5" ht="15.75" x14ac:dyDescent="0.25">
      <c r="B44" s="28" t="s">
        <v>49</v>
      </c>
      <c r="C44" s="28"/>
      <c r="D44" s="28"/>
      <c r="E44" s="28" t="s">
        <v>53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7DE3-BFC2-4A4E-9088-B5C32911CDD2}">
  <sheetPr>
    <pageSetUpPr fitToPage="1"/>
  </sheetPr>
  <dimension ref="A1:E44"/>
  <sheetViews>
    <sheetView tabSelected="1" workbookViewId="0">
      <selection sqref="A1:E44"/>
    </sheetView>
  </sheetViews>
  <sheetFormatPr defaultRowHeight="15" x14ac:dyDescent="0.25"/>
  <cols>
    <col min="2" max="2" width="54.5703125" customWidth="1"/>
    <col min="4" max="4" width="15.28515625" customWidth="1"/>
    <col min="5" max="5" width="20.85546875" customWidth="1"/>
  </cols>
  <sheetData>
    <row r="1" spans="1:5" x14ac:dyDescent="0.25">
      <c r="A1" t="s">
        <v>65</v>
      </c>
      <c r="E1" s="39" t="s">
        <v>66</v>
      </c>
    </row>
    <row r="2" spans="1:5" ht="45.75" customHeight="1" x14ac:dyDescent="0.25">
      <c r="A2" s="42" t="s">
        <v>75</v>
      </c>
      <c r="B2" s="42"/>
      <c r="C2" s="42"/>
      <c r="D2" s="42"/>
      <c r="E2" s="42"/>
    </row>
    <row r="3" spans="1:5" ht="15.75" x14ac:dyDescent="0.25">
      <c r="A3" s="43" t="s">
        <v>65</v>
      </c>
      <c r="B3" s="43" t="s">
        <v>46</v>
      </c>
      <c r="C3" s="44" t="s">
        <v>19</v>
      </c>
      <c r="D3" s="45" t="s">
        <v>0</v>
      </c>
      <c r="E3" s="46"/>
    </row>
    <row r="4" spans="1:5" ht="47.25" x14ac:dyDescent="0.25">
      <c r="A4" s="43"/>
      <c r="B4" s="43"/>
      <c r="C4" s="44"/>
      <c r="D4" s="4" t="s">
        <v>1</v>
      </c>
      <c r="E4" s="41" t="s">
        <v>2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10" t="s">
        <v>3</v>
      </c>
      <c r="C6" s="14">
        <v>1</v>
      </c>
      <c r="D6" s="2">
        <f>D7+D10+D15</f>
        <v>16083</v>
      </c>
      <c r="E6" s="30">
        <f>D6/70</f>
        <v>229.75714285714287</v>
      </c>
    </row>
    <row r="7" spans="1:5" ht="15.75" x14ac:dyDescent="0.25">
      <c r="A7" s="11" t="s">
        <v>4</v>
      </c>
      <c r="B7" s="12" t="s">
        <v>5</v>
      </c>
      <c r="C7" s="14">
        <v>2</v>
      </c>
      <c r="D7" s="40">
        <f>D8+D9</f>
        <v>13583</v>
      </c>
      <c r="E7" s="30">
        <f t="shared" ref="E7:E27" si="0">D7/70</f>
        <v>194.04285714285714</v>
      </c>
    </row>
    <row r="8" spans="1:5" ht="15.75" x14ac:dyDescent="0.25">
      <c r="A8" s="11" t="s">
        <v>6</v>
      </c>
      <c r="B8" s="9" t="s">
        <v>60</v>
      </c>
      <c r="C8" s="14">
        <v>3</v>
      </c>
      <c r="D8" s="40">
        <v>8290</v>
      </c>
      <c r="E8" s="30">
        <f t="shared" si="0"/>
        <v>118.42857142857143</v>
      </c>
    </row>
    <row r="9" spans="1:5" ht="15.75" x14ac:dyDescent="0.25">
      <c r="A9" s="11" t="s">
        <v>50</v>
      </c>
      <c r="B9" s="9" t="s">
        <v>61</v>
      </c>
      <c r="C9" s="29">
        <v>4</v>
      </c>
      <c r="D9" s="40">
        <v>5293</v>
      </c>
      <c r="E9" s="30">
        <f t="shared" si="0"/>
        <v>75.614285714285714</v>
      </c>
    </row>
    <row r="10" spans="1:5" ht="15.75" x14ac:dyDescent="0.25">
      <c r="A10" s="11" t="s">
        <v>8</v>
      </c>
      <c r="B10" s="12" t="s">
        <v>7</v>
      </c>
      <c r="C10" s="29">
        <v>5</v>
      </c>
      <c r="D10" s="40">
        <f>D11+D12</f>
        <v>1913</v>
      </c>
      <c r="E10" s="30">
        <f t="shared" si="0"/>
        <v>27.328571428571429</v>
      </c>
    </row>
    <row r="11" spans="1:5" ht="15.75" x14ac:dyDescent="0.25">
      <c r="A11" s="13" t="s">
        <v>9</v>
      </c>
      <c r="B11" s="12" t="s">
        <v>57</v>
      </c>
      <c r="C11" s="14">
        <v>6</v>
      </c>
      <c r="D11" s="40">
        <v>1568</v>
      </c>
      <c r="E11" s="30">
        <f t="shared" si="0"/>
        <v>22.4</v>
      </c>
    </row>
    <row r="12" spans="1:5" ht="15.75" x14ac:dyDescent="0.25">
      <c r="A12" s="13" t="s">
        <v>59</v>
      </c>
      <c r="B12" s="9" t="s">
        <v>58</v>
      </c>
      <c r="C12" s="14">
        <v>7</v>
      </c>
      <c r="D12" s="40">
        <v>345</v>
      </c>
      <c r="E12" s="30">
        <f t="shared" si="0"/>
        <v>4.9285714285714288</v>
      </c>
    </row>
    <row r="13" spans="1:5" ht="15.75" x14ac:dyDescent="0.25">
      <c r="A13" s="13" t="s">
        <v>10</v>
      </c>
      <c r="B13" s="12" t="s">
        <v>11</v>
      </c>
      <c r="C13" s="14">
        <v>8</v>
      </c>
      <c r="D13" s="40"/>
      <c r="E13" s="30">
        <f t="shared" si="0"/>
        <v>0</v>
      </c>
    </row>
    <row r="14" spans="1:5" ht="15.75" x14ac:dyDescent="0.25">
      <c r="A14" s="13" t="s">
        <v>12</v>
      </c>
      <c r="B14" s="9"/>
      <c r="C14" s="29">
        <v>9</v>
      </c>
      <c r="D14" s="40"/>
      <c r="E14" s="30">
        <f t="shared" si="0"/>
        <v>0</v>
      </c>
    </row>
    <row r="15" spans="1:5" ht="31.5" x14ac:dyDescent="0.25">
      <c r="A15" s="13" t="s">
        <v>13</v>
      </c>
      <c r="B15" s="12" t="s">
        <v>14</v>
      </c>
      <c r="C15" s="29">
        <v>10</v>
      </c>
      <c r="D15" s="40">
        <f>D16+D17+D18</f>
        <v>587</v>
      </c>
      <c r="E15" s="30">
        <f t="shared" si="0"/>
        <v>8.3857142857142861</v>
      </c>
    </row>
    <row r="16" spans="1:5" ht="15.75" x14ac:dyDescent="0.25">
      <c r="A16" s="13" t="s">
        <v>15</v>
      </c>
      <c r="B16" s="12" t="s">
        <v>57</v>
      </c>
      <c r="C16" s="14">
        <v>11</v>
      </c>
      <c r="D16" s="40">
        <v>254</v>
      </c>
      <c r="E16" s="30">
        <f t="shared" si="0"/>
        <v>3.6285714285714286</v>
      </c>
    </row>
    <row r="17" spans="1:5" ht="15.75" x14ac:dyDescent="0.25">
      <c r="A17" s="13" t="s">
        <v>63</v>
      </c>
      <c r="B17" s="9" t="s">
        <v>58</v>
      </c>
      <c r="C17" s="14">
        <v>12</v>
      </c>
      <c r="D17" s="40">
        <v>56</v>
      </c>
      <c r="E17" s="30">
        <f t="shared" si="0"/>
        <v>0.8</v>
      </c>
    </row>
    <row r="18" spans="1:5" ht="15.75" x14ac:dyDescent="0.25">
      <c r="A18" s="13" t="s">
        <v>64</v>
      </c>
      <c r="B18" s="9" t="s">
        <v>62</v>
      </c>
      <c r="C18" s="14">
        <v>13</v>
      </c>
      <c r="D18" s="40">
        <v>277</v>
      </c>
      <c r="E18" s="30">
        <f t="shared" si="0"/>
        <v>3.9571428571428573</v>
      </c>
    </row>
    <row r="19" spans="1:5" ht="31.5" x14ac:dyDescent="0.25">
      <c r="A19" s="8" t="s">
        <v>16</v>
      </c>
      <c r="B19" s="10" t="s">
        <v>54</v>
      </c>
      <c r="C19" s="29">
        <v>14</v>
      </c>
      <c r="D19" s="2">
        <f>D20+D21</f>
        <v>1608.3</v>
      </c>
      <c r="E19" s="30">
        <f t="shared" si="0"/>
        <v>22.975714285714286</v>
      </c>
    </row>
    <row r="20" spans="1:5" ht="15.75" x14ac:dyDescent="0.25">
      <c r="A20" s="13" t="s">
        <v>17</v>
      </c>
      <c r="B20" s="12" t="s">
        <v>57</v>
      </c>
      <c r="C20" s="29">
        <v>15</v>
      </c>
      <c r="D20" s="40">
        <v>1318.28</v>
      </c>
      <c r="E20" s="30">
        <f t="shared" si="0"/>
        <v>18.832571428571427</v>
      </c>
    </row>
    <row r="21" spans="1:5" ht="15.75" x14ac:dyDescent="0.25">
      <c r="A21" s="13" t="s">
        <v>56</v>
      </c>
      <c r="B21" s="9" t="s">
        <v>58</v>
      </c>
      <c r="C21" s="14">
        <v>16</v>
      </c>
      <c r="D21" s="40">
        <v>290.02</v>
      </c>
      <c r="E21" s="30">
        <f t="shared" si="0"/>
        <v>4.1431428571428572</v>
      </c>
    </row>
    <row r="22" spans="1:5" ht="31.5" x14ac:dyDescent="0.25">
      <c r="A22" s="8" t="s">
        <v>44</v>
      </c>
      <c r="B22" s="10" t="s">
        <v>32</v>
      </c>
      <c r="C22" s="14">
        <v>17</v>
      </c>
      <c r="D22" s="2">
        <f>D23+D24</f>
        <v>1608.3</v>
      </c>
      <c r="E22" s="30">
        <f t="shared" si="0"/>
        <v>22.975714285714286</v>
      </c>
    </row>
    <row r="23" spans="1:5" ht="15.75" x14ac:dyDescent="0.25">
      <c r="A23" s="13" t="s">
        <v>18</v>
      </c>
      <c r="B23" s="12" t="s">
        <v>57</v>
      </c>
      <c r="C23" s="14">
        <v>18</v>
      </c>
      <c r="D23" s="40">
        <v>1318.28</v>
      </c>
      <c r="E23" s="30">
        <f t="shared" si="0"/>
        <v>18.832571428571427</v>
      </c>
    </row>
    <row r="24" spans="1:5" ht="15.75" x14ac:dyDescent="0.25">
      <c r="A24" s="13" t="s">
        <v>55</v>
      </c>
      <c r="B24" s="9" t="s">
        <v>58</v>
      </c>
      <c r="C24" s="29">
        <v>19</v>
      </c>
      <c r="D24" s="40">
        <v>290.02</v>
      </c>
      <c r="E24" s="30">
        <f t="shared" si="0"/>
        <v>4.1431428571428572</v>
      </c>
    </row>
    <row r="25" spans="1:5" ht="15.75" x14ac:dyDescent="0.25">
      <c r="A25" s="8" t="s">
        <v>45</v>
      </c>
      <c r="B25" s="10" t="s">
        <v>20</v>
      </c>
      <c r="C25" s="29">
        <v>20</v>
      </c>
      <c r="D25" s="2"/>
      <c r="E25" s="30">
        <f t="shared" si="0"/>
        <v>0</v>
      </c>
    </row>
    <row r="26" spans="1:5" ht="15.75" x14ac:dyDescent="0.25">
      <c r="A26" s="13" t="s">
        <v>21</v>
      </c>
      <c r="B26" s="9"/>
      <c r="C26" s="14">
        <v>21</v>
      </c>
      <c r="D26" s="40"/>
      <c r="E26" s="30">
        <f t="shared" si="0"/>
        <v>0</v>
      </c>
    </row>
    <row r="27" spans="1:5" ht="15.75" x14ac:dyDescent="0.25">
      <c r="A27" s="8" t="s">
        <v>22</v>
      </c>
      <c r="B27" s="6" t="s">
        <v>23</v>
      </c>
      <c r="C27" s="14">
        <v>22</v>
      </c>
      <c r="D27" s="2"/>
      <c r="E27" s="30">
        <f t="shared" si="0"/>
        <v>0</v>
      </c>
    </row>
    <row r="28" spans="1:5" ht="15.75" x14ac:dyDescent="0.25">
      <c r="A28" s="8" t="s">
        <v>24</v>
      </c>
      <c r="B28" s="10" t="s">
        <v>25</v>
      </c>
      <c r="C28" s="14">
        <v>23</v>
      </c>
      <c r="D28" s="2"/>
      <c r="E28" s="30">
        <f t="shared" ref="E7:E30" si="1">D28/60</f>
        <v>0</v>
      </c>
    </row>
    <row r="29" spans="1:5" ht="15.75" x14ac:dyDescent="0.25">
      <c r="A29" s="7" t="s">
        <v>33</v>
      </c>
      <c r="B29" s="12" t="s">
        <v>26</v>
      </c>
      <c r="C29" s="29">
        <v>24</v>
      </c>
      <c r="D29" s="40"/>
      <c r="E29" s="30">
        <f t="shared" si="1"/>
        <v>0</v>
      </c>
    </row>
    <row r="30" spans="1:5" ht="15.75" x14ac:dyDescent="0.25">
      <c r="A30" s="13" t="s">
        <v>34</v>
      </c>
      <c r="B30" s="9" t="s">
        <v>27</v>
      </c>
      <c r="C30" s="29">
        <v>25</v>
      </c>
      <c r="D30" s="40"/>
      <c r="E30" s="30">
        <f t="shared" si="1"/>
        <v>0</v>
      </c>
    </row>
    <row r="31" spans="1:5" ht="15.75" x14ac:dyDescent="0.25">
      <c r="A31" s="13" t="s">
        <v>35</v>
      </c>
      <c r="B31" s="9" t="s">
        <v>28</v>
      </c>
      <c r="C31" s="14">
        <v>26</v>
      </c>
      <c r="D31" s="40"/>
      <c r="E31" s="5">
        <f t="shared" ref="E31:E33" si="2">D31/75</f>
        <v>0</v>
      </c>
    </row>
    <row r="32" spans="1:5" ht="31.5" x14ac:dyDescent="0.25">
      <c r="A32" s="15" t="s">
        <v>36</v>
      </c>
      <c r="B32" s="16" t="s">
        <v>29</v>
      </c>
      <c r="C32" s="14">
        <v>27</v>
      </c>
      <c r="D32" s="17">
        <f>D6+D19+D22</f>
        <v>19299.599999999999</v>
      </c>
      <c r="E32" s="18">
        <f>D32/D34</f>
        <v>275.70857142857142</v>
      </c>
    </row>
    <row r="33" spans="1:5" ht="15.75" x14ac:dyDescent="0.25">
      <c r="A33" s="15" t="s">
        <v>37</v>
      </c>
      <c r="B33" s="16" t="s">
        <v>30</v>
      </c>
      <c r="C33" s="14">
        <v>28</v>
      </c>
      <c r="D33" s="19">
        <f>D32/60</f>
        <v>321.65999999999997</v>
      </c>
      <c r="E33" s="19">
        <f>D33/D34</f>
        <v>4.5951428571428563</v>
      </c>
    </row>
    <row r="34" spans="1:5" ht="15.75" x14ac:dyDescent="0.25">
      <c r="A34" s="15" t="s">
        <v>38</v>
      </c>
      <c r="B34" s="20" t="s">
        <v>31</v>
      </c>
      <c r="C34" s="29">
        <v>29</v>
      </c>
      <c r="D34" s="21">
        <v>70</v>
      </c>
      <c r="E34" s="22">
        <v>1</v>
      </c>
    </row>
    <row r="35" spans="1:5" ht="15.75" x14ac:dyDescent="0.25">
      <c r="A35" s="15" t="s">
        <v>39</v>
      </c>
      <c r="B35" s="16" t="s">
        <v>40</v>
      </c>
      <c r="C35" s="29">
        <v>30</v>
      </c>
      <c r="D35" s="18">
        <f>D33*3</f>
        <v>964.9799999999999</v>
      </c>
      <c r="E35" s="19">
        <f>D35/D34</f>
        <v>13.78542857142857</v>
      </c>
    </row>
    <row r="36" spans="1:5" ht="15.75" x14ac:dyDescent="0.25">
      <c r="A36" s="17">
        <v>12</v>
      </c>
      <c r="B36" s="23" t="s">
        <v>41</v>
      </c>
      <c r="C36" s="14">
        <v>31</v>
      </c>
      <c r="D36" s="24">
        <f>D35*20%</f>
        <v>192.99599999999998</v>
      </c>
      <c r="E36" s="24">
        <f>E35*20%</f>
        <v>2.7570857142857141</v>
      </c>
    </row>
    <row r="37" spans="1:5" ht="22.5" x14ac:dyDescent="0.25">
      <c r="A37" s="17">
        <v>13</v>
      </c>
      <c r="B37" s="16" t="s">
        <v>42</v>
      </c>
      <c r="C37" s="14">
        <v>32</v>
      </c>
      <c r="D37" s="18">
        <f>D35+D36</f>
        <v>1157.9759999999999</v>
      </c>
      <c r="E37" s="33">
        <f>E35+E36</f>
        <v>16.542514285714283</v>
      </c>
    </row>
    <row r="38" spans="1:5" ht="15.75" x14ac:dyDescent="0.25">
      <c r="A38" s="17">
        <v>14</v>
      </c>
      <c r="B38" s="16" t="s">
        <v>43</v>
      </c>
      <c r="C38" s="14">
        <v>33</v>
      </c>
      <c r="D38" s="18">
        <f>D37/3</f>
        <v>385.99199999999996</v>
      </c>
      <c r="E38" s="18">
        <f>E37/3</f>
        <v>5.5141714285714274</v>
      </c>
    </row>
    <row r="40" spans="1:5" ht="15.75" x14ac:dyDescent="0.25">
      <c r="B40" s="27" t="s">
        <v>47</v>
      </c>
      <c r="C40" s="28"/>
      <c r="D40" s="28"/>
      <c r="E40" s="28" t="s">
        <v>51</v>
      </c>
    </row>
    <row r="41" spans="1:5" ht="15.75" x14ac:dyDescent="0.25">
      <c r="B41" s="28"/>
      <c r="C41" s="28"/>
      <c r="D41" s="28"/>
      <c r="E41" s="28"/>
    </row>
    <row r="42" spans="1:5" ht="15.75" x14ac:dyDescent="0.25">
      <c r="B42" s="27" t="s">
        <v>48</v>
      </c>
      <c r="C42" s="28"/>
      <c r="D42" s="28"/>
      <c r="E42" s="28" t="s">
        <v>52</v>
      </c>
    </row>
    <row r="43" spans="1:5" ht="15.75" x14ac:dyDescent="0.25">
      <c r="B43" s="28"/>
      <c r="C43" s="28"/>
      <c r="D43" s="28"/>
      <c r="E43" s="28"/>
    </row>
    <row r="44" spans="1:5" ht="15.75" x14ac:dyDescent="0.25">
      <c r="B44" s="28" t="s">
        <v>49</v>
      </c>
      <c r="C44" s="28"/>
      <c r="D44" s="28"/>
      <c r="E44" s="28" t="s">
        <v>53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Миру. 1-144</vt:lpstr>
      <vt:lpstr>Миру, 1-149</vt:lpstr>
      <vt:lpstr>Миру, 1-150</vt:lpstr>
      <vt:lpstr>Миру,1-152;1-153</vt:lpstr>
      <vt:lpstr>Миру, 1-154</vt:lpstr>
      <vt:lpstr>Миру, 1-155</vt:lpstr>
      <vt:lpstr>Миру, 1-156</vt:lpstr>
      <vt:lpstr>Миру, 1-157</vt:lpstr>
      <vt:lpstr>Миру, 1-158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2020-12-15T09:23:07Z</cp:lastPrinted>
  <dcterms:created xsi:type="dcterms:W3CDTF">2018-09-18T08:41:53Z</dcterms:created>
  <dcterms:modified xsi:type="dcterms:W3CDTF">2020-12-15T09:31:32Z</dcterms:modified>
</cp:coreProperties>
</file>